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5" windowWidth="15480" windowHeight="10980" tabRatio="829" activeTab="11"/>
  </bookViews>
  <sheets>
    <sheet name="TOÁN-TV LỚP 1-5" sheetId="32" r:id="rId1"/>
    <sheet name="CHUNG CÁC MÔN" sheetId="33" r:id="rId2"/>
    <sheet name="TV" sheetId="34" r:id="rId3"/>
    <sheet name="TOÁN" sheetId="35" r:id="rId4"/>
    <sheet name="KHOA" sheetId="36" r:id="rId5"/>
    <sheet name="SỬ-ĐỊA" sheetId="37" r:id="rId6"/>
    <sheet name="TIẾNG ANH" sheetId="38" r:id="rId7"/>
    <sheet name="TIN HỌC" sheetId="39" r:id="rId8"/>
    <sheet name="NĂNG LỰC" sheetId="40" r:id="rId9"/>
    <sheet name="PHẨM CHẤT" sheetId="41" r:id="rId10"/>
    <sheet name="BƠI LỘI" sheetId="42" r:id="rId11"/>
    <sheet name="CHUYÊN ĐỀ" sheetId="43" r:id="rId12"/>
  </sheets>
  <definedNames>
    <definedName name="_xlnm.Print_Titles" localSheetId="1">'CHUNG CÁC MÔN'!$6:$6</definedName>
    <definedName name="_xlnm.Print_Titles" localSheetId="0">'TOÁN-TV LỚP 1-5'!$6:$6</definedName>
  </definedNames>
  <calcPr calcId="144525"/>
</workbook>
</file>

<file path=xl/calcChain.xml><?xml version="1.0" encoding="utf-8"?>
<calcChain xmlns="http://schemas.openxmlformats.org/spreadsheetml/2006/main">
  <c r="I165" i="41"/>
  <c r="J165" s="1"/>
  <c r="G165"/>
  <c r="H165" s="1"/>
  <c r="E165"/>
  <c r="F165" s="1"/>
  <c r="D165"/>
  <c r="C165"/>
  <c r="J134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6"/>
  <c r="J167"/>
  <c r="J168"/>
  <c r="J169"/>
  <c r="H134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6"/>
  <c r="H167"/>
  <c r="H168"/>
  <c r="H169"/>
  <c r="F134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6"/>
  <c r="F167"/>
  <c r="F168"/>
  <c r="F169"/>
  <c r="J133"/>
  <c r="H133"/>
  <c r="F133"/>
  <c r="L125"/>
  <c r="I124"/>
  <c r="G124"/>
  <c r="E124"/>
  <c r="D124"/>
  <c r="C124"/>
  <c r="J93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5"/>
  <c r="J126"/>
  <c r="J127"/>
  <c r="J128"/>
  <c r="H93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5"/>
  <c r="H126"/>
  <c r="H127"/>
  <c r="H128"/>
  <c r="F93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5"/>
  <c r="F126"/>
  <c r="F127"/>
  <c r="F128"/>
  <c r="J92"/>
  <c r="H92"/>
  <c r="F92"/>
  <c r="J52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4"/>
  <c r="J85"/>
  <c r="J86"/>
  <c r="J87"/>
  <c r="H52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87"/>
  <c r="F52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4"/>
  <c r="F85"/>
  <c r="F86"/>
  <c r="F87"/>
  <c r="F51"/>
  <c r="J51"/>
  <c r="H51"/>
  <c r="I83"/>
  <c r="J83" s="1"/>
  <c r="G83"/>
  <c r="H83" s="1"/>
  <c r="E83"/>
  <c r="F83" s="1"/>
  <c r="D83"/>
  <c r="C83"/>
  <c r="I42"/>
  <c r="G42"/>
  <c r="D42"/>
  <c r="E42"/>
  <c r="C42"/>
  <c r="F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H11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J11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F10"/>
  <c r="H10"/>
  <c r="J10"/>
  <c r="I91" i="40"/>
  <c r="G91"/>
  <c r="G50"/>
  <c r="I124"/>
  <c r="G124"/>
  <c r="H124" s="1"/>
  <c r="E124"/>
  <c r="D124"/>
  <c r="C124"/>
  <c r="J93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5"/>
  <c r="J126"/>
  <c r="J127"/>
  <c r="J128"/>
  <c r="H93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5"/>
  <c r="H126"/>
  <c r="H127"/>
  <c r="H128"/>
  <c r="H92"/>
  <c r="F93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5"/>
  <c r="F126"/>
  <c r="F127"/>
  <c r="F128"/>
  <c r="J92"/>
  <c r="F92"/>
  <c r="L84"/>
  <c r="L85"/>
  <c r="L86"/>
  <c r="L87"/>
  <c r="I83"/>
  <c r="G83"/>
  <c r="E83"/>
  <c r="D83"/>
  <c r="C83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4"/>
  <c r="J85"/>
  <c r="J86"/>
  <c r="J87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87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4"/>
  <c r="F85"/>
  <c r="F86"/>
  <c r="F87"/>
  <c r="J51"/>
  <c r="H51"/>
  <c r="F51"/>
  <c r="I42"/>
  <c r="G42"/>
  <c r="H42" s="1"/>
  <c r="D42"/>
  <c r="E42"/>
  <c r="C42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3"/>
  <c r="H44"/>
  <c r="H45"/>
  <c r="H46"/>
  <c r="F11"/>
  <c r="F12"/>
  <c r="F13"/>
  <c r="F14"/>
  <c r="F15"/>
  <c r="F16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4"/>
  <c r="F45"/>
  <c r="F46"/>
  <c r="J10"/>
  <c r="H10"/>
  <c r="F10"/>
  <c r="G40" i="39"/>
  <c r="H40" s="1"/>
  <c r="D40"/>
  <c r="E40"/>
  <c r="C40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1"/>
  <c r="H42"/>
  <c r="H43"/>
  <c r="H4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H8"/>
  <c r="F8"/>
  <c r="G40" i="38"/>
  <c r="D40"/>
  <c r="E40"/>
  <c r="F40" s="1"/>
  <c r="C40"/>
  <c r="H41"/>
  <c r="H42"/>
  <c r="H43"/>
  <c r="H44"/>
  <c r="F41"/>
  <c r="F42"/>
  <c r="F43"/>
  <c r="F4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1"/>
  <c r="J42"/>
  <c r="J43"/>
  <c r="J44"/>
  <c r="H8"/>
  <c r="F8"/>
  <c r="G40" i="37"/>
  <c r="H40" s="1"/>
  <c r="D40"/>
  <c r="E40"/>
  <c r="F40" s="1"/>
  <c r="C4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1"/>
  <c r="J42"/>
  <c r="J43"/>
  <c r="J4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1"/>
  <c r="H42"/>
  <c r="H43"/>
  <c r="H44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H8"/>
  <c r="F8"/>
  <c r="G40" i="36"/>
  <c r="C4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3"/>
  <c r="J4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4"/>
  <c r="H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4"/>
  <c r="F8"/>
  <c r="G40" i="35"/>
  <c r="D40"/>
  <c r="E40"/>
  <c r="C40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8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G40" i="34"/>
  <c r="D40"/>
  <c r="E40"/>
  <c r="C40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F40"/>
  <c r="F41"/>
  <c r="F42"/>
  <c r="F43"/>
  <c r="F4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8"/>
  <c r="H206" i="33"/>
  <c r="H207"/>
  <c r="H208"/>
  <c r="H209"/>
  <c r="H210"/>
  <c r="H205"/>
  <c r="E205"/>
  <c r="F205"/>
  <c r="E206"/>
  <c r="F206"/>
  <c r="E207"/>
  <c r="F207"/>
  <c r="E208"/>
  <c r="F208"/>
  <c r="E209"/>
  <c r="F209"/>
  <c r="E210"/>
  <c r="F210"/>
  <c r="D206"/>
  <c r="D207"/>
  <c r="D208"/>
  <c r="D209"/>
  <c r="D210"/>
  <c r="D205"/>
  <c r="I210"/>
  <c r="G210"/>
  <c r="I208"/>
  <c r="G208"/>
  <c r="I207"/>
  <c r="G207"/>
  <c r="I206"/>
  <c r="G206"/>
  <c r="I205"/>
  <c r="G205"/>
  <c r="F7"/>
  <c r="F8"/>
  <c r="F9"/>
  <c r="F10"/>
  <c r="F11"/>
  <c r="F12"/>
  <c r="D8"/>
  <c r="D9"/>
  <c r="D10"/>
  <c r="D11"/>
  <c r="D12"/>
  <c r="D7"/>
  <c r="I14"/>
  <c r="I15"/>
  <c r="I16"/>
  <c r="I17"/>
  <c r="I18"/>
  <c r="I19"/>
  <c r="I20"/>
  <c r="I21"/>
  <c r="I22"/>
  <c r="I23"/>
  <c r="I24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13"/>
  <c r="G14"/>
  <c r="G15"/>
  <c r="G16"/>
  <c r="G17"/>
  <c r="G18"/>
  <c r="G19"/>
  <c r="G20"/>
  <c r="G21"/>
  <c r="G22"/>
  <c r="G23"/>
  <c r="G24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1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H140" i="32"/>
  <c r="H141"/>
  <c r="H142"/>
  <c r="H139"/>
  <c r="E139"/>
  <c r="F139"/>
  <c r="E140"/>
  <c r="F140"/>
  <c r="E141"/>
  <c r="F141"/>
  <c r="E142"/>
  <c r="F142"/>
  <c r="D140"/>
  <c r="D141"/>
  <c r="I141" s="1"/>
  <c r="D142"/>
  <c r="D139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H8"/>
  <c r="H9"/>
  <c r="H7"/>
  <c r="F7"/>
  <c r="F8"/>
  <c r="F9"/>
  <c r="F10"/>
  <c r="D8"/>
  <c r="D9"/>
  <c r="D10"/>
  <c r="D7"/>
  <c r="I8"/>
  <c r="I9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K8"/>
  <c r="K9"/>
  <c r="K11"/>
  <c r="H10" i="42"/>
  <c r="H9" i="38"/>
  <c r="F9"/>
  <c r="J40" l="1"/>
  <c r="H40"/>
  <c r="J40" i="37"/>
  <c r="K7" i="32"/>
  <c r="H124" i="41"/>
  <c r="I209" i="33"/>
  <c r="J124" i="41"/>
  <c r="G209" i="33"/>
  <c r="F42" i="40"/>
  <c r="F124" i="41"/>
  <c r="L124"/>
  <c r="F124" i="40"/>
  <c r="J124"/>
  <c r="F83"/>
  <c r="J83"/>
  <c r="H83"/>
  <c r="L83"/>
  <c r="H43" i="36"/>
  <c r="J42"/>
  <c r="F43"/>
  <c r="E40" l="1"/>
  <c r="J40" s="1"/>
  <c r="J41"/>
  <c r="H42"/>
  <c r="F42"/>
  <c r="H41" l="1"/>
  <c r="D40"/>
  <c r="F41"/>
  <c r="F40" l="1"/>
  <c r="H40"/>
  <c r="I44" i="42" l="1"/>
  <c r="C44"/>
  <c r="H16" l="1"/>
  <c r="E17" i="40"/>
  <c r="F17" s="1"/>
  <c r="H15" i="38"/>
  <c r="F15"/>
  <c r="H21" l="1"/>
  <c r="H96" i="33"/>
  <c r="H95"/>
  <c r="H94"/>
  <c r="H93"/>
  <c r="H92"/>
  <c r="H91"/>
  <c r="H66" i="32"/>
  <c r="I94" i="33" l="1"/>
  <c r="H10"/>
  <c r="K10" s="1"/>
  <c r="K94"/>
  <c r="H10" i="32"/>
  <c r="I66"/>
  <c r="K66"/>
  <c r="H11" i="33"/>
  <c r="K11" s="1"/>
  <c r="K95"/>
  <c r="I95"/>
  <c r="H12"/>
  <c r="K12" s="1"/>
  <c r="K96"/>
  <c r="I96"/>
  <c r="K91"/>
  <c r="H7"/>
  <c r="K7" s="1"/>
  <c r="I91"/>
  <c r="H8"/>
  <c r="K8" s="1"/>
  <c r="K92"/>
  <c r="I92"/>
  <c r="I93"/>
  <c r="H9"/>
  <c r="K9" s="1"/>
  <c r="K93"/>
  <c r="H9" i="42"/>
  <c r="F18" i="38"/>
  <c r="H18" s="1"/>
  <c r="I10" i="32" l="1"/>
  <c r="K10"/>
  <c r="C135" i="41"/>
  <c r="C94"/>
  <c r="C53"/>
  <c r="C12"/>
  <c r="C94" i="40"/>
  <c r="H10" i="38"/>
  <c r="F10"/>
  <c r="E30" i="33"/>
  <c r="E29"/>
  <c r="E28"/>
  <c r="E27"/>
  <c r="E26"/>
  <c r="E25"/>
  <c r="E22" i="32"/>
  <c r="E10" s="1"/>
  <c r="E21"/>
  <c r="E9" s="1"/>
  <c r="E20"/>
  <c r="E8" s="1"/>
  <c r="E19"/>
  <c r="E7" s="1"/>
  <c r="E10" i="33" l="1"/>
  <c r="I28"/>
  <c r="G28"/>
  <c r="J94" i="41"/>
  <c r="F94"/>
  <c r="H94"/>
  <c r="I25" i="33"/>
  <c r="G25"/>
  <c r="E7"/>
  <c r="I29"/>
  <c r="G29"/>
  <c r="E11"/>
  <c r="H135" i="41"/>
  <c r="J135"/>
  <c r="F135"/>
  <c r="E8" i="33"/>
  <c r="I26"/>
  <c r="G26"/>
  <c r="E12"/>
  <c r="I30"/>
  <c r="G30"/>
  <c r="F12" i="41"/>
  <c r="H12"/>
  <c r="J12"/>
  <c r="I27" i="33"/>
  <c r="G27"/>
  <c r="E9"/>
  <c r="J53" i="41"/>
  <c r="H53"/>
  <c r="F53"/>
  <c r="J94" i="40"/>
  <c r="H94"/>
  <c r="F94"/>
  <c r="H31" i="38" l="1"/>
  <c r="F31"/>
  <c r="H12"/>
  <c r="F12"/>
  <c r="H36"/>
  <c r="F36"/>
  <c r="H35"/>
  <c r="F35"/>
  <c r="H38" l="1"/>
  <c r="F38"/>
  <c r="H37"/>
  <c r="F37"/>
  <c r="H39"/>
  <c r="F39"/>
  <c r="D8" i="42" l="1"/>
  <c r="E8"/>
  <c r="F8"/>
  <c r="G8"/>
  <c r="H8"/>
  <c r="C8"/>
  <c r="I132" i="41"/>
  <c r="G132"/>
  <c r="D132"/>
  <c r="E132"/>
  <c r="C132"/>
  <c r="I91"/>
  <c r="G91"/>
  <c r="D91"/>
  <c r="E91"/>
  <c r="C91"/>
  <c r="I50"/>
  <c r="G50"/>
  <c r="D50"/>
  <c r="E50"/>
  <c r="C50"/>
  <c r="L34"/>
  <c r="L35"/>
  <c r="L36"/>
  <c r="L37"/>
  <c r="L38"/>
  <c r="L39"/>
  <c r="L40"/>
  <c r="L41"/>
  <c r="L42"/>
  <c r="L43"/>
  <c r="L44"/>
  <c r="L45"/>
  <c r="L46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4"/>
  <c r="L85"/>
  <c r="L86"/>
  <c r="L87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6"/>
  <c r="L127"/>
  <c r="L128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6"/>
  <c r="L167"/>
  <c r="L168"/>
  <c r="L169"/>
  <c r="D9"/>
  <c r="E9"/>
  <c r="C9"/>
  <c r="D91" i="40"/>
  <c r="E91"/>
  <c r="C91"/>
  <c r="I50"/>
  <c r="E50"/>
  <c r="C50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5"/>
  <c r="L126"/>
  <c r="L127"/>
  <c r="L128"/>
  <c r="I9"/>
  <c r="G9"/>
  <c r="D9"/>
  <c r="E9"/>
  <c r="C9"/>
  <c r="G7" i="39"/>
  <c r="D7"/>
  <c r="E7"/>
  <c r="J7" s="1"/>
  <c r="C7"/>
  <c r="H20" i="38"/>
  <c r="H26"/>
  <c r="H33"/>
  <c r="H34"/>
  <c r="F20"/>
  <c r="F33"/>
  <c r="F34"/>
  <c r="G7"/>
  <c r="D7"/>
  <c r="E7"/>
  <c r="C7"/>
  <c r="D7" i="37"/>
  <c r="E7"/>
  <c r="G7"/>
  <c r="C7"/>
  <c r="G7" i="36"/>
  <c r="D7"/>
  <c r="E7"/>
  <c r="C7"/>
  <c r="G7" i="35"/>
  <c r="D7"/>
  <c r="E7"/>
  <c r="C7"/>
  <c r="G7" i="34"/>
  <c r="J7" s="1"/>
  <c r="D7"/>
  <c r="E7"/>
  <c r="C7"/>
  <c r="J7" i="38" l="1"/>
  <c r="J7" i="37"/>
  <c r="J7" i="36"/>
  <c r="L50" i="40"/>
  <c r="J7" i="35"/>
  <c r="F9" i="41"/>
  <c r="H7" i="38"/>
  <c r="G8" i="33"/>
  <c r="H50" i="41"/>
  <c r="F91" i="40"/>
  <c r="H91"/>
  <c r="G11" i="33"/>
  <c r="F91" i="41"/>
  <c r="H9" i="40"/>
  <c r="H7" i="39"/>
  <c r="F7" i="38"/>
  <c r="I9" i="33"/>
  <c r="G12"/>
  <c r="G9"/>
  <c r="F132" i="41"/>
  <c r="J91"/>
  <c r="H91"/>
  <c r="J91" i="40"/>
  <c r="J9"/>
  <c r="F9"/>
  <c r="L9"/>
  <c r="F7" i="39"/>
  <c r="F7" i="37"/>
  <c r="H7"/>
  <c r="F7" i="36"/>
  <c r="H7"/>
  <c r="H7" i="35"/>
  <c r="F7"/>
  <c r="I7" i="33"/>
  <c r="G7"/>
  <c r="G10"/>
  <c r="I10"/>
  <c r="I12"/>
  <c r="I8"/>
  <c r="I11"/>
  <c r="J132" i="41"/>
  <c r="H132"/>
  <c r="F50"/>
  <c r="J50"/>
  <c r="J50" i="40"/>
  <c r="H50"/>
  <c r="L91" i="41"/>
  <c r="L50"/>
  <c r="L132"/>
  <c r="L33"/>
  <c r="F50" i="40"/>
  <c r="L91"/>
  <c r="F7" i="34"/>
  <c r="D50" i="40"/>
  <c r="H7" i="34"/>
  <c r="G7" i="32"/>
  <c r="I7"/>
  <c r="L32" i="41" l="1"/>
  <c r="L31" l="1"/>
  <c r="L30" l="1"/>
  <c r="L29" l="1"/>
  <c r="L28" l="1"/>
  <c r="L27" l="1"/>
  <c r="L26" l="1"/>
  <c r="L25" l="1"/>
  <c r="L24" l="1"/>
  <c r="L23" l="1"/>
  <c r="L22" l="1"/>
  <c r="L21" l="1"/>
  <c r="L20" l="1"/>
  <c r="L19" l="1"/>
  <c r="L18" l="1"/>
  <c r="L17" l="1"/>
  <c r="L16" l="1"/>
  <c r="L15" l="1"/>
  <c r="L14" l="1"/>
  <c r="L13" l="1"/>
  <c r="L12" l="1"/>
  <c r="I9" l="1"/>
  <c r="J9" s="1"/>
  <c r="L11"/>
  <c r="G9" l="1"/>
  <c r="L10"/>
  <c r="L9" l="1"/>
  <c r="H9"/>
</calcChain>
</file>

<file path=xl/sharedStrings.xml><?xml version="1.0" encoding="utf-8"?>
<sst xmlns="http://schemas.openxmlformats.org/spreadsheetml/2006/main" count="1251" uniqueCount="172">
  <si>
    <t>Tổng số</t>
  </si>
  <si>
    <t>Tự phục vụ, tự quản</t>
  </si>
  <si>
    <t>%</t>
  </si>
  <si>
    <t>Hợp tác</t>
  </si>
  <si>
    <t>Tự học và giải quyết vấn đề</t>
  </si>
  <si>
    <t>Chăm học, chăm làm</t>
  </si>
  <si>
    <t>Tự tin, trách nhiệm</t>
  </si>
  <si>
    <t>Đoàn kết, yêu thương</t>
  </si>
  <si>
    <t>Dự KT</t>
  </si>
  <si>
    <t>Tổng số dưới 5</t>
  </si>
  <si>
    <t>Tổng số trên 5</t>
  </si>
  <si>
    <t>Tiếng Việt</t>
  </si>
  <si>
    <t>Toán</t>
  </si>
  <si>
    <t>Tin học</t>
  </si>
  <si>
    <t>Khoa học</t>
  </si>
  <si>
    <t>Ngoại ngữ</t>
  </si>
  <si>
    <t>PHÒNG GIÁO DỤC VÀ ĐÀO TẠO BÌNH CHÁNH</t>
  </si>
  <si>
    <t xml:space="preserve">PHỤ LỤC SỐ LIỆU MÔN TIẾNG VIỆT - TOÁN KHỐI 1 VÀ 5 </t>
  </si>
  <si>
    <t>Đơn vị</t>
  </si>
  <si>
    <t>Môn</t>
  </si>
  <si>
    <t>Toàn huyện</t>
  </si>
  <si>
    <t>Tiếng Việt 1</t>
  </si>
  <si>
    <t>Toán 1</t>
  </si>
  <si>
    <t>Tiếng Việt 5</t>
  </si>
  <si>
    <t>Toán 5</t>
  </si>
  <si>
    <t>Bình Hưng</t>
  </si>
  <si>
    <t>Phạm Hùng</t>
  </si>
  <si>
    <t>Phong Phú</t>
  </si>
  <si>
    <t>Phong Phú 2</t>
  </si>
  <si>
    <t>Nguyễn Văn Trân</t>
  </si>
  <si>
    <t>Qui Đức</t>
  </si>
  <si>
    <t>Hưng Long</t>
  </si>
  <si>
    <t xml:space="preserve">Tân Quý Tây </t>
  </si>
  <si>
    <t>Tân Quý Tây 3</t>
  </si>
  <si>
    <t>Bình Chánh</t>
  </si>
  <si>
    <t>Trần Nhân Tôn</t>
  </si>
  <si>
    <t>An Phú Tây</t>
  </si>
  <si>
    <t>An Phú Tây 2</t>
  </si>
  <si>
    <t>Tân Túc</t>
  </si>
  <si>
    <t>Tân Kiên</t>
  </si>
  <si>
    <t>Tân Nhựt</t>
  </si>
  <si>
    <t>Tân Nhựt 6</t>
  </si>
  <si>
    <t>Lê Minh Xuân 2</t>
  </si>
  <si>
    <t>Lê Minh Xuân 3</t>
  </si>
  <si>
    <t>Bình Lợi</t>
  </si>
  <si>
    <t>Cầu Xáng</t>
  </si>
  <si>
    <t>An Hạ</t>
  </si>
  <si>
    <t>Phạm Văn Hai</t>
  </si>
  <si>
    <t>Võ Văn Vân</t>
  </si>
  <si>
    <t xml:space="preserve">             </t>
  </si>
  <si>
    <t>Vĩnh Lộc 1</t>
  </si>
  <si>
    <t xml:space="preserve">                 </t>
  </si>
  <si>
    <t>Vĩnh Lộc 2</t>
  </si>
  <si>
    <t>Vĩnh Lộc A</t>
  </si>
  <si>
    <t>Vĩnh Lộc B</t>
  </si>
  <si>
    <t>Lại Hùng Cường</t>
  </si>
  <si>
    <t>Trần Quốc Toản</t>
  </si>
  <si>
    <t>Tân Túc 2</t>
  </si>
  <si>
    <t>Huỳnh Văn Bánh</t>
  </si>
  <si>
    <t>Việt Mỹ</t>
  </si>
  <si>
    <t>Bắc Mỹ</t>
  </si>
  <si>
    <t>Thế Giới Trẻ Em</t>
  </si>
  <si>
    <t>Albert Einsteins</t>
  </si>
  <si>
    <t>CUỐI HỌC KỲ 1 CẤP TIỂU HỌC - NĂM HỌC 2018 - 2019</t>
  </si>
  <si>
    <t>PHỤ LỤC SỐ LIỆU CÁC MÔN CUỐI HỌC KỲ 1 CẤP TIỂU HỌC</t>
  </si>
  <si>
    <t>Lịch sử-Địa lí</t>
  </si>
  <si>
    <t>NĂM HỌC 2018 - 2019</t>
  </si>
  <si>
    <t xml:space="preserve">PHỤ LỤC SỐ LIỆU MÔN TIẾNG VIỆT CUỐI HỌC KỲ 1 </t>
  </si>
  <si>
    <t>CẤP TIỂU HỌC - NĂM HỌC 2018 - 2019</t>
  </si>
  <si>
    <t xml:space="preserve">PHỤ LỤC SỐ LIỆU MÔN TOÁN CUỐI HỌC KỲ 1 </t>
  </si>
  <si>
    <t xml:space="preserve">PHỤ LỤC SỐ LIỆU MÔN KHOA HỌC CUỐI HỌC KỲ 1 </t>
  </si>
  <si>
    <t xml:space="preserve">PHỤ LỤC SỐ LIỆU MÔN SỬ - ĐỊA CUỐI HỌC KỲ 1 </t>
  </si>
  <si>
    <t xml:space="preserve">PHỤ LỤC SỐ LIỆU MÔN TIẾNG ANH CUỐI HỌC KỲ 1 </t>
  </si>
  <si>
    <t xml:space="preserve">PHỤ LỤC SỐ LIỆU MÔN TIN HỌC CUỐI HỌC KỲ 1 </t>
  </si>
  <si>
    <t xml:space="preserve">PHỤ LỤC SỐ LIỆU ĐÁNH GIÁ NĂNG LỰC CUỐI HỌC KỲ 1 </t>
  </si>
  <si>
    <t>TT</t>
  </si>
  <si>
    <t>Số HS</t>
  </si>
  <si>
    <t>Số HS dự KT</t>
  </si>
  <si>
    <t>Tốt</t>
  </si>
  <si>
    <t>Đạt</t>
  </si>
  <si>
    <t>Cần cố gắng</t>
  </si>
  <si>
    <t>Số lượng</t>
  </si>
  <si>
    <t xml:space="preserve">Tỉ lệ </t>
  </si>
  <si>
    <t>Trung thực, kỉ luật</t>
  </si>
  <si>
    <t>SỐ LIỆU HỌC SINH HỌC BƠI CẤP TIỂU HỌC</t>
  </si>
  <si>
    <t>STT</t>
  </si>
  <si>
    <t>Trường</t>
  </si>
  <si>
    <t>Tổng số HS toàn trường</t>
  </si>
  <si>
    <t>Số HS được phổ cập bơi</t>
  </si>
  <si>
    <t>Tổng số học sinh học bơi</t>
  </si>
  <si>
    <t>Khối 2</t>
  </si>
  <si>
    <t>Khối 3</t>
  </si>
  <si>
    <t>Khối 4</t>
  </si>
  <si>
    <t>Khối 5</t>
  </si>
  <si>
    <t>Số HS học bơi</t>
  </si>
  <si>
    <t>TOÀN HUYỆN</t>
  </si>
  <si>
    <t>HỌC KÌ I - NĂM HỌC 2018 - 2019</t>
  </si>
  <si>
    <t>SƠ KẾT VIỆC THỰC HIỆN CÁC CHUYÊN ĐỀ, HOẠT ĐỘNG TRONG HKI NĂM HỌC 2018 - 2019</t>
  </si>
  <si>
    <t>Nội dung</t>
  </si>
  <si>
    <t>Ngày  triển khai</t>
  </si>
  <si>
    <t>Đánh giá</t>
  </si>
  <si>
    <t>Chưa đạt</t>
  </si>
  <si>
    <t>I</t>
  </si>
  <si>
    <t>CHUYÊN ĐỀ</t>
  </si>
  <si>
    <t>Một số phương pháp dạy học âm nhạc hiện đại</t>
  </si>
  <si>
    <t>Triển khai thực hiện Thông tư 01 về tích hợp Giáo dục quốc phòng an ninh</t>
  </si>
  <si>
    <t>Một số giải pháp dạy học lịch sử - địa lý địa phương</t>
  </si>
  <si>
    <t>Khai thác 5 bước dạy của phương pháp bàn tay nặn bột trong dạy học khoa học</t>
  </si>
  <si>
    <t>Phương pháp dạy học tích cực và nếp nghĩ phát triển</t>
  </si>
  <si>
    <t>Dạy học theo hướng phát triển năng lực</t>
  </si>
  <si>
    <t>Ra đề thi theo hướng tích hợp</t>
  </si>
  <si>
    <t>Công tác quản lý các chương trình tiếng Anh bổ trợ và Giáo viên bản ngữ</t>
  </si>
  <si>
    <t>Hoạt động phối hợp của giáo viên tiếng Anh với GV bản ngữ và các phần mềm bỗ trợ</t>
  </si>
  <si>
    <t>II</t>
  </si>
  <si>
    <t>HOẠT ĐỘNG</t>
  </si>
  <si>
    <t>Hội thi hùng biện tiếng Anh</t>
  </si>
  <si>
    <t>Hội thi Tài năng tin học</t>
  </si>
  <si>
    <t>BÌNH HƯNG</t>
  </si>
  <si>
    <t>PHẠM HÙNG</t>
  </si>
  <si>
    <t>NGUYỄN VĂN TRÂN</t>
  </si>
  <si>
    <t>PHONG PHÚ</t>
  </si>
  <si>
    <t>PHONG PHÚ 2</t>
  </si>
  <si>
    <t>QUI ĐỨC</t>
  </si>
  <si>
    <t>HƯNG LONG</t>
  </si>
  <si>
    <t>TÂN QUÝ TÂY</t>
  </si>
  <si>
    <t>TÂN QUÝ TÂY 3</t>
  </si>
  <si>
    <t>BÌNH CHÁNH</t>
  </si>
  <si>
    <t>TRẦN NHÂN TÔN</t>
  </si>
  <si>
    <t>AN PHÚ TÂY</t>
  </si>
  <si>
    <t>AN PHÚ TÂY 2</t>
  </si>
  <si>
    <t>TÂN TÚC</t>
  </si>
  <si>
    <t>TÂN TÚC 2</t>
  </si>
  <si>
    <t>TÂN KIÊN</t>
  </si>
  <si>
    <t>TÂN NHỰT</t>
  </si>
  <si>
    <t>TÂN NHỰT 6</t>
  </si>
  <si>
    <t>LÊ MINH XUÂN 2</t>
  </si>
  <si>
    <t>LÊ MINH XUÂN 3</t>
  </si>
  <si>
    <t>BÌNH LỢI</t>
  </si>
  <si>
    <t>CẦU XÁNG</t>
  </si>
  <si>
    <t>AN HẠ</t>
  </si>
  <si>
    <t>PHẠM VĂN HAI</t>
  </si>
  <si>
    <t>VÕ VĂN VÂN</t>
  </si>
  <si>
    <t>VĨNH LỘC 1</t>
  </si>
  <si>
    <t>VĨNH LỘC 2</t>
  </si>
  <si>
    <t>VĨNH LỘC A</t>
  </si>
  <si>
    <t>VĨNH LỘC B</t>
  </si>
  <si>
    <t>HUỲNH VĂN BÁNH</t>
  </si>
  <si>
    <t>LẠI HÙNG CƯỜNG</t>
  </si>
  <si>
    <t>TRẦN QUỐC TOẢN</t>
  </si>
  <si>
    <t>ALBERT EINSTEINS</t>
  </si>
  <si>
    <t>THẾ GIỚI TRẺ EM</t>
  </si>
  <si>
    <t>BẮC MỸ</t>
  </si>
  <si>
    <t>VIỆT MỸ</t>
  </si>
  <si>
    <t xml:space="preserve">PHỤ LỤC SỐ LIỆU ĐÁNH GIÁ PHẨM CHẤT CUỐI HỌC KỲ 1 </t>
  </si>
  <si>
    <t>100%</t>
  </si>
  <si>
    <t>VẮNG 02</t>
  </si>
  <si>
    <t>TƯ THỤC</t>
  </si>
  <si>
    <t>SỞ GIÁO DỤC VÀ ĐÀO TẠO</t>
  </si>
  <si>
    <t>THÀNH PHỐ HỒ CHÍ MINH</t>
  </si>
  <si>
    <t>PHÒNG GIÁO DỤC TIỂU HỌC</t>
  </si>
  <si>
    <t>Số người dự</t>
  </si>
  <si>
    <t xml:space="preserve">Đã triển khai </t>
  </si>
  <si>
    <t>Đánh giá số trường đã triển khai</t>
  </si>
  <si>
    <t>Huyện Bình Chánh</t>
  </si>
  <si>
    <t>29/8/2018</t>
  </si>
  <si>
    <t>26/9/2018</t>
  </si>
  <si>
    <t>29/9/2018</t>
  </si>
  <si>
    <t>9/12/2018</t>
  </si>
  <si>
    <t>X</t>
  </si>
  <si>
    <t>5/10/2018</t>
  </si>
  <si>
    <t>31/8/2018</t>
  </si>
  <si>
    <t>14/12/2018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</si>
</sst>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3"/>
      <color rgb="FF0066FF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rgb="FF0066FF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Times New Roman"/>
      <family val="1"/>
    </font>
    <font>
      <b/>
      <sz val="16"/>
      <color rgb="FFFF0000"/>
      <name val="Times New Roman"/>
      <family val="1"/>
    </font>
    <font>
      <b/>
      <sz val="14"/>
      <color indexed="10"/>
      <name val="Times New Roman"/>
      <family val="1"/>
    </font>
    <font>
      <b/>
      <sz val="11"/>
      <color theme="1"/>
      <name val="Times New Roman"/>
      <family val="1"/>
      <charset val="163"/>
    </font>
    <font>
      <sz val="14"/>
      <name val="Times New Roman"/>
      <family val="1"/>
      <charset val="163"/>
    </font>
    <font>
      <b/>
      <sz val="14"/>
      <color rgb="FFFF0000"/>
      <name val="Times New Roman"/>
      <family val="1"/>
      <charset val="163"/>
    </font>
    <font>
      <b/>
      <sz val="14"/>
      <color rgb="FFFF0000"/>
      <name val="Cambria"/>
      <family val="1"/>
      <charset val="163"/>
    </font>
    <font>
      <b/>
      <sz val="12"/>
      <color theme="1"/>
      <name val="Cambria"/>
      <family val="1"/>
      <charset val="163"/>
    </font>
    <font>
      <sz val="12"/>
      <color theme="1"/>
      <name val="Cambria"/>
      <family val="1"/>
      <charset val="163"/>
    </font>
    <font>
      <b/>
      <sz val="12"/>
      <color rgb="FFFF0000"/>
      <name val="Cambria"/>
      <family val="1"/>
      <charset val="163"/>
    </font>
    <font>
      <sz val="12"/>
      <name val="Cambria"/>
      <family val="1"/>
      <charset val="163"/>
    </font>
    <font>
      <sz val="12"/>
      <color rgb="FFFF0000"/>
      <name val="Cambria"/>
      <family val="1"/>
      <charset val="163"/>
    </font>
    <font>
      <b/>
      <sz val="12"/>
      <color rgb="FF0066FF"/>
      <name val="Cambria"/>
      <family val="1"/>
      <charset val="163"/>
    </font>
    <font>
      <sz val="14"/>
      <color theme="1"/>
      <name val="Cambria"/>
      <family val="1"/>
      <charset val="163"/>
    </font>
    <font>
      <b/>
      <sz val="14"/>
      <color theme="1"/>
      <name val="Cambria"/>
      <family val="1"/>
      <charset val="163"/>
    </font>
    <font>
      <b/>
      <sz val="16"/>
      <color rgb="FFFF0000"/>
      <name val="Cambria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</cellStyleXfs>
  <cellXfs count="26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4" fillId="0" borderId="0" xfId="0" applyFont="1"/>
    <xf numFmtId="0" fontId="14" fillId="0" borderId="0" xfId="0" applyFont="1"/>
    <xf numFmtId="0" fontId="5" fillId="0" borderId="0" xfId="0" applyFont="1" applyAlignment="1">
      <alignment horizontal="center" vertical="center"/>
    </xf>
    <xf numFmtId="0" fontId="15" fillId="0" borderId="0" xfId="0" applyFont="1" applyAlignment="1"/>
    <xf numFmtId="0" fontId="16" fillId="0" borderId="0" xfId="0" applyFont="1" applyFill="1" applyAlignment="1"/>
    <xf numFmtId="0" fontId="6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/>
    <xf numFmtId="0" fontId="9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0" xfId="0" applyFont="1"/>
    <xf numFmtId="0" fontId="13" fillId="0" borderId="0" xfId="0" applyFont="1"/>
    <xf numFmtId="0" fontId="13" fillId="0" borderId="0" xfId="0" applyFont="1"/>
    <xf numFmtId="0" fontId="2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18" fillId="2" borderId="1" xfId="0" applyNumberFormat="1" applyFont="1" applyFill="1" applyBorder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/>
    <xf numFmtId="0" fontId="8" fillId="0" borderId="1" xfId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9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1" applyFont="1" applyFill="1" applyBorder="1" applyAlignment="1" applyProtection="1">
      <alignment horizontal="right"/>
      <protection locked="0"/>
    </xf>
    <xf numFmtId="2" fontId="9" fillId="0" borderId="1" xfId="1" applyNumberFormat="1" applyFont="1" applyFill="1" applyBorder="1" applyAlignment="1" applyProtection="1">
      <alignment horizontal="right"/>
      <protection locked="0"/>
    </xf>
    <xf numFmtId="0" fontId="10" fillId="0" borderId="1" xfId="1" applyFont="1" applyFill="1" applyBorder="1" applyAlignment="1" applyProtection="1">
      <alignment horizontal="right"/>
      <protection locked="0"/>
    </xf>
    <xf numFmtId="2" fontId="10" fillId="0" borderId="1" xfId="1" applyNumberFormat="1" applyFont="1" applyFill="1" applyBorder="1" applyAlignment="1" applyProtection="1">
      <alignment horizontal="right"/>
      <protection locked="0"/>
    </xf>
    <xf numFmtId="0" fontId="8" fillId="0" borderId="1" xfId="1" applyFont="1" applyFill="1" applyBorder="1" applyAlignment="1" applyProtection="1">
      <alignment horizontal="right"/>
      <protection locked="0"/>
    </xf>
    <xf numFmtId="2" fontId="8" fillId="0" borderId="1" xfId="1" applyNumberFormat="1" applyFont="1" applyFill="1" applyBorder="1" applyAlignment="1" applyProtection="1">
      <alignment horizontal="right"/>
      <protection locked="0"/>
    </xf>
    <xf numFmtId="2" fontId="21" fillId="0" borderId="1" xfId="1" applyNumberFormat="1" applyFont="1" applyFill="1" applyBorder="1" applyAlignment="1" applyProtection="1">
      <alignment horizontal="right"/>
      <protection locked="0"/>
    </xf>
    <xf numFmtId="0" fontId="21" fillId="0" borderId="1" xfId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3" fillId="0" borderId="0" xfId="0" applyFont="1" applyAlignment="1"/>
    <xf numFmtId="0" fontId="6" fillId="0" borderId="0" xfId="0" applyFont="1" applyAlignment="1">
      <alignment horizontal="right"/>
    </xf>
    <xf numFmtId="0" fontId="14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14" fillId="0" borderId="0" xfId="0" applyFont="1" applyAlignment="1"/>
    <xf numFmtId="0" fontId="14" fillId="0" borderId="1" xfId="0" applyFont="1" applyBorder="1" applyAlignment="1">
      <alignment horizontal="center"/>
    </xf>
    <xf numFmtId="0" fontId="26" fillId="0" borderId="1" xfId="1" applyFont="1" applyFill="1" applyBorder="1" applyAlignment="1" applyProtection="1">
      <alignment horizontal="right"/>
      <protection locked="0"/>
    </xf>
    <xf numFmtId="0" fontId="25" fillId="0" borderId="1" xfId="1" applyFont="1" applyFill="1" applyBorder="1" applyAlignment="1" applyProtection="1">
      <alignment horizontal="right"/>
      <protection locked="0"/>
    </xf>
    <xf numFmtId="2" fontId="25" fillId="0" borderId="1" xfId="1" applyNumberFormat="1" applyFont="1" applyFill="1" applyBorder="1" applyAlignment="1" applyProtection="1">
      <alignment horizontal="right"/>
      <protection locked="0"/>
    </xf>
    <xf numFmtId="2" fontId="26" fillId="0" borderId="1" xfId="1" applyNumberFormat="1" applyFont="1" applyFill="1" applyBorder="1" applyAlignment="1" applyProtection="1">
      <alignment horizontal="right"/>
      <protection locked="0"/>
    </xf>
    <xf numFmtId="0" fontId="27" fillId="0" borderId="1" xfId="1" applyFont="1" applyFill="1" applyBorder="1" applyAlignment="1" applyProtection="1">
      <alignment horizontal="right"/>
      <protection locked="0"/>
    </xf>
    <xf numFmtId="2" fontId="27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0" applyFont="1" applyFill="1" applyBorder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/>
    <xf numFmtId="0" fontId="28" fillId="0" borderId="1" xfId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6" fillId="0" borderId="13" xfId="1" applyFont="1" applyFill="1" applyBorder="1" applyAlignment="1" applyProtection="1">
      <protection locked="0"/>
    </xf>
    <xf numFmtId="2" fontId="26" fillId="0" borderId="1" xfId="1" applyNumberFormat="1" applyFont="1" applyFill="1" applyBorder="1" applyAlignment="1" applyProtection="1">
      <protection locked="0"/>
    </xf>
    <xf numFmtId="0" fontId="26" fillId="0" borderId="1" xfId="1" applyFont="1" applyFill="1" applyBorder="1" applyAlignment="1" applyProtection="1">
      <protection locked="0"/>
    </xf>
    <xf numFmtId="0" fontId="24" fillId="0" borderId="2" xfId="0" applyFont="1" applyBorder="1" applyAlignment="1">
      <alignment horizontal="left" wrapText="1"/>
    </xf>
    <xf numFmtId="0" fontId="24" fillId="0" borderId="2" xfId="0" applyFont="1" applyBorder="1" applyAlignment="1">
      <alignment horizontal="left"/>
    </xf>
    <xf numFmtId="0" fontId="26" fillId="0" borderId="1" xfId="0" applyFont="1" applyFill="1" applyBorder="1" applyAlignment="1"/>
    <xf numFmtId="0" fontId="24" fillId="0" borderId="1" xfId="0" applyFont="1" applyBorder="1" applyAlignment="1">
      <alignment horizontal="left" wrapText="1"/>
    </xf>
    <xf numFmtId="0" fontId="27" fillId="0" borderId="1" xfId="1" applyFont="1" applyFill="1" applyBorder="1" applyAlignment="1" applyProtection="1">
      <protection locked="0"/>
    </xf>
    <xf numFmtId="2" fontId="27" fillId="0" borderId="1" xfId="1" applyNumberFormat="1" applyFont="1" applyFill="1" applyBorder="1" applyAlignment="1" applyProtection="1">
      <protection locked="0"/>
    </xf>
    <xf numFmtId="0" fontId="26" fillId="0" borderId="1" xfId="0" applyFont="1" applyBorder="1" applyAlignment="1"/>
    <xf numFmtId="0" fontId="24" fillId="0" borderId="1" xfId="0" applyFont="1" applyBorder="1" applyAlignment="1">
      <alignment horizontal="center"/>
    </xf>
    <xf numFmtId="0" fontId="26" fillId="0" borderId="13" xfId="1" applyFont="1" applyFill="1" applyBorder="1" applyAlignment="1" applyProtection="1">
      <alignment horizontal="right"/>
      <protection locked="0"/>
    </xf>
    <xf numFmtId="0" fontId="26" fillId="0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29" fillId="0" borderId="0" xfId="0" applyFont="1"/>
    <xf numFmtId="0" fontId="30" fillId="0" borderId="0" xfId="0" applyFont="1"/>
    <xf numFmtId="0" fontId="30" fillId="0" borderId="0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quotePrefix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/>
    </xf>
    <xf numFmtId="0" fontId="32" fillId="0" borderId="0" xfId="0" applyFont="1" applyAlignment="1"/>
    <xf numFmtId="0" fontId="33" fillId="0" borderId="0" xfId="0" applyFont="1" applyAlignment="1">
      <alignment horizontal="center" wrapText="1"/>
    </xf>
    <xf numFmtId="0" fontId="33" fillId="0" borderId="0" xfId="0" applyFont="1" applyAlignment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wrapText="1"/>
    </xf>
    <xf numFmtId="0" fontId="8" fillId="0" borderId="1" xfId="1" applyFont="1" applyFill="1" applyBorder="1" applyAlignment="1">
      <alignment horizontal="right"/>
    </xf>
    <xf numFmtId="2" fontId="8" fillId="0" borderId="1" xfId="1" applyNumberFormat="1" applyFont="1" applyFill="1" applyBorder="1" applyAlignment="1">
      <alignment horizontal="right"/>
    </xf>
    <xf numFmtId="0" fontId="8" fillId="0" borderId="1" xfId="1" applyFont="1" applyFill="1" applyBorder="1" applyAlignment="1">
      <alignment horizontal="left" wrapText="1"/>
    </xf>
    <xf numFmtId="0" fontId="9" fillId="0" borderId="3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right"/>
    </xf>
    <xf numFmtId="2" fontId="9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horizontal="left" wrapText="1"/>
    </xf>
    <xf numFmtId="0" fontId="9" fillId="4" borderId="3" xfId="1" applyFont="1" applyFill="1" applyBorder="1" applyAlignment="1">
      <alignment horizontal="left" wrapText="1"/>
    </xf>
    <xf numFmtId="0" fontId="9" fillId="4" borderId="1" xfId="1" applyFont="1" applyFill="1" applyBorder="1" applyAlignment="1">
      <alignment horizontal="right"/>
    </xf>
    <xf numFmtId="2" fontId="9" fillId="4" borderId="1" xfId="1" applyNumberFormat="1" applyFont="1" applyFill="1" applyBorder="1" applyAlignment="1">
      <alignment horizontal="right"/>
    </xf>
    <xf numFmtId="0" fontId="9" fillId="4" borderId="1" xfId="1" applyFont="1" applyFill="1" applyBorder="1" applyAlignment="1">
      <alignment horizontal="left" wrapText="1"/>
    </xf>
    <xf numFmtId="0" fontId="9" fillId="0" borderId="1" xfId="1" applyFont="1" applyFill="1" applyBorder="1" applyAlignment="1">
      <alignment horizontal="right" wrapText="1"/>
    </xf>
    <xf numFmtId="0" fontId="9" fillId="4" borderId="1" xfId="1" applyFont="1" applyFill="1" applyBorder="1" applyAlignment="1" applyProtection="1">
      <alignment horizontal="right"/>
      <protection locked="0"/>
    </xf>
    <xf numFmtId="0" fontId="10" fillId="0" borderId="3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right"/>
    </xf>
    <xf numFmtId="2" fontId="10" fillId="0" borderId="1" xfId="1" applyNumberFormat="1" applyFont="1" applyFill="1" applyBorder="1" applyAlignment="1">
      <alignment horizontal="right"/>
    </xf>
    <xf numFmtId="0" fontId="10" fillId="0" borderId="1" xfId="1" applyFont="1" applyFill="1" applyBorder="1" applyAlignment="1">
      <alignment horizontal="left" wrapText="1"/>
    </xf>
    <xf numFmtId="2" fontId="34" fillId="0" borderId="1" xfId="1" applyNumberFormat="1" applyFont="1" applyFill="1" applyBorder="1" applyAlignment="1" applyProtection="1">
      <alignment horizontal="right"/>
      <protection locked="0"/>
    </xf>
    <xf numFmtId="0" fontId="32" fillId="0" borderId="0" xfId="0" applyFont="1" applyFill="1"/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36" fillId="3" borderId="1" xfId="1" applyFont="1" applyFill="1" applyBorder="1" applyAlignment="1">
      <alignment horizontal="center" vertical="center"/>
    </xf>
    <xf numFmtId="0" fontId="36" fillId="3" borderId="1" xfId="1" applyFont="1" applyFill="1" applyBorder="1" applyAlignment="1">
      <alignment horizontal="center" vertical="center" wrapText="1"/>
    </xf>
    <xf numFmtId="0" fontId="35" fillId="0" borderId="1" xfId="1" applyFont="1" applyFill="1" applyBorder="1" applyAlignment="1">
      <alignment horizontal="left" vertical="center"/>
    </xf>
    <xf numFmtId="0" fontId="35" fillId="0" borderId="1" xfId="1" applyFont="1" applyFill="1" applyBorder="1" applyAlignment="1" applyProtection="1">
      <alignment horizontal="right"/>
      <protection locked="0"/>
    </xf>
    <xf numFmtId="2" fontId="35" fillId="0" borderId="1" xfId="1" applyNumberFormat="1" applyFont="1" applyFill="1" applyBorder="1" applyAlignment="1" applyProtection="1">
      <alignment horizontal="right"/>
      <protection locked="0"/>
    </xf>
    <xf numFmtId="0" fontId="34" fillId="5" borderId="1" xfId="1" applyFont="1" applyFill="1" applyBorder="1" applyAlignment="1">
      <alignment horizontal="left" vertical="center"/>
    </xf>
    <xf numFmtId="0" fontId="34" fillId="5" borderId="1" xfId="1" applyFont="1" applyFill="1" applyBorder="1" applyAlignment="1" applyProtection="1">
      <alignment horizontal="right"/>
      <protection locked="0"/>
    </xf>
    <xf numFmtId="2" fontId="34" fillId="5" borderId="1" xfId="1" applyNumberFormat="1" applyFont="1" applyFill="1" applyBorder="1" applyAlignment="1" applyProtection="1">
      <alignment horizontal="right"/>
      <protection locked="0"/>
    </xf>
    <xf numFmtId="0" fontId="34" fillId="0" borderId="1" xfId="1" applyFont="1" applyFill="1" applyBorder="1" applyAlignment="1">
      <alignment horizontal="left" vertical="center"/>
    </xf>
    <xf numFmtId="0" fontId="34" fillId="0" borderId="1" xfId="1" applyFont="1" applyFill="1" applyBorder="1" applyAlignment="1" applyProtection="1">
      <alignment horizontal="right"/>
      <protection locked="0"/>
    </xf>
    <xf numFmtId="3" fontId="34" fillId="5" borderId="1" xfId="1" applyNumberFormat="1" applyFont="1" applyFill="1" applyBorder="1" applyAlignment="1" applyProtection="1">
      <alignment horizontal="right"/>
      <protection locked="0"/>
    </xf>
    <xf numFmtId="0" fontId="34" fillId="0" borderId="1" xfId="1" applyFont="1" applyFill="1" applyBorder="1" applyAlignment="1">
      <alignment horizontal="left"/>
    </xf>
    <xf numFmtId="0" fontId="37" fillId="0" borderId="1" xfId="1" applyFont="1" applyFill="1" applyBorder="1" applyAlignment="1">
      <alignment horizontal="left" vertical="center"/>
    </xf>
    <xf numFmtId="0" fontId="37" fillId="0" borderId="1" xfId="1" applyFont="1" applyFill="1" applyBorder="1" applyAlignment="1" applyProtection="1">
      <alignment horizontal="right"/>
      <protection locked="0"/>
    </xf>
    <xf numFmtId="2" fontId="37" fillId="0" borderId="1" xfId="1" applyNumberFormat="1" applyFont="1" applyFill="1" applyBorder="1" applyAlignment="1" applyProtection="1">
      <alignment horizontal="right"/>
      <protection locked="0"/>
    </xf>
    <xf numFmtId="0" fontId="33" fillId="0" borderId="1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0" fontId="36" fillId="3" borderId="5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</cellXfs>
  <cellStyles count="4">
    <cellStyle name="Comma 2" xfId="2"/>
    <cellStyle name="Normal" xfId="0" builtinId="0"/>
    <cellStyle name="Normal 3" xfId="3"/>
    <cellStyle name="Normal_Truong" xfId="1"/>
  </cellStyles>
  <dxfs count="0"/>
  <tableStyles count="0" defaultTableStyle="TableStyleMedium9" defaultPivotStyle="PivotStyleLight16"/>
  <colors>
    <mruColors>
      <color rgb="FFFF99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9"/>
  <sheetViews>
    <sheetView topLeftCell="A70" workbookViewId="0">
      <selection activeCell="N16" sqref="N16"/>
    </sheetView>
  </sheetViews>
  <sheetFormatPr defaultColWidth="8.85546875" defaultRowHeight="15.75"/>
  <cols>
    <col min="1" max="1" width="7" style="123" customWidth="1"/>
    <col min="2" max="2" width="8.85546875" style="122"/>
    <col min="3" max="3" width="15.7109375" style="123" customWidth="1"/>
    <col min="4" max="4" width="11" style="123" customWidth="1"/>
    <col min="5" max="5" width="9.5703125" style="123" customWidth="1"/>
    <col min="6" max="6" width="10.85546875" style="123" customWidth="1"/>
    <col min="7" max="7" width="9.5703125" style="123" customWidth="1"/>
    <col min="8" max="8" width="12.42578125" style="123" customWidth="1"/>
    <col min="9" max="9" width="8.7109375" style="123" customWidth="1"/>
    <col min="10" max="16384" width="8.85546875" style="123"/>
  </cols>
  <sheetData>
    <row r="1" spans="1:11">
      <c r="A1" s="121" t="s">
        <v>16</v>
      </c>
    </row>
    <row r="3" spans="1:11" ht="18.75">
      <c r="A3" s="181" t="s">
        <v>17</v>
      </c>
      <c r="B3" s="181"/>
      <c r="C3" s="181"/>
      <c r="D3" s="181"/>
      <c r="E3" s="181"/>
      <c r="F3" s="181"/>
      <c r="G3" s="181"/>
      <c r="H3" s="181"/>
      <c r="I3" s="181"/>
    </row>
    <row r="4" spans="1:11" ht="18.75">
      <c r="A4" s="181" t="s">
        <v>63</v>
      </c>
      <c r="B4" s="181"/>
      <c r="C4" s="181"/>
      <c r="D4" s="181"/>
      <c r="E4" s="181"/>
      <c r="F4" s="181"/>
      <c r="G4" s="181"/>
      <c r="H4" s="181"/>
      <c r="I4" s="181"/>
    </row>
    <row r="6" spans="1:11" ht="36" customHeight="1">
      <c r="A6" s="182" t="s">
        <v>18</v>
      </c>
      <c r="B6" s="183"/>
      <c r="C6" s="124" t="s">
        <v>19</v>
      </c>
      <c r="D6" s="125" t="s">
        <v>0</v>
      </c>
      <c r="E6" s="125" t="s">
        <v>8</v>
      </c>
      <c r="F6" s="125" t="s">
        <v>9</v>
      </c>
      <c r="G6" s="125" t="s">
        <v>2</v>
      </c>
      <c r="H6" s="125" t="s">
        <v>10</v>
      </c>
      <c r="I6" s="125" t="s">
        <v>2</v>
      </c>
      <c r="J6" s="12"/>
    </row>
    <row r="7" spans="1:11" ht="19.5" customHeight="1">
      <c r="A7" s="184" t="s">
        <v>20</v>
      </c>
      <c r="B7" s="185"/>
      <c r="C7" s="126" t="s">
        <v>21</v>
      </c>
      <c r="D7" s="127">
        <f>D11+D15+D19+D23+D27+D31+D35+D39+D43+D47+D55+D59+D63+D67+D71+D75+D79+D83+D87+D91+D95+D99+D103+D107+D111+D115+D119+D123+D127+D131+D135</f>
        <v>11743</v>
      </c>
      <c r="E7" s="127">
        <f t="shared" ref="E7:H7" si="0">E11+E15+E19+E23+E27+E31+E35+E39+E43+E47+E55+E59+E63+E67+E71+E75+E79+E83+E87+E91+E95+E99+E103+E107+E111+E115+E119+E123+E127+E131+E135</f>
        <v>11741</v>
      </c>
      <c r="F7" s="127">
        <f t="shared" si="0"/>
        <v>631</v>
      </c>
      <c r="G7" s="128">
        <f>F7/D7%</f>
        <v>5.3734139487354167</v>
      </c>
      <c r="H7" s="127">
        <f t="shared" si="0"/>
        <v>11110</v>
      </c>
      <c r="I7" s="128">
        <f>H7/D7%</f>
        <v>94.609554628289189</v>
      </c>
      <c r="J7" s="12"/>
      <c r="K7" s="123">
        <f>F7+H7</f>
        <v>11741</v>
      </c>
    </row>
    <row r="8" spans="1:11" ht="19.5" customHeight="1">
      <c r="A8" s="184"/>
      <c r="B8" s="185"/>
      <c r="C8" s="129" t="s">
        <v>22</v>
      </c>
      <c r="D8" s="127">
        <f t="shared" ref="D8:F10" si="1">D12+D16+D20+D24+D28+D32+D36+D40+D44+D48+D56+D60+D64+D68+D72+D76+D80+D84+D88+D92+D96+D100+D104+D108+D112+D116+D120+D124+D128+D132+D136</f>
        <v>11743</v>
      </c>
      <c r="E8" s="127">
        <f t="shared" si="1"/>
        <v>11741</v>
      </c>
      <c r="F8" s="127">
        <f t="shared" si="1"/>
        <v>348</v>
      </c>
      <c r="G8" s="128">
        <f t="shared" ref="G8:G71" si="2">F8/D8%</f>
        <v>2.9634675977177891</v>
      </c>
      <c r="H8" s="127">
        <f t="shared" ref="H8" si="3">H12+H16+H20+H24+H28+H32+H36+H40+H44+H48+H56+H60+H64+H68+H72+H76+H80+H84+H88+H92+H96+H100+H104+H108+H112+H116+H120+H124+H128+H132+H136</f>
        <v>11393</v>
      </c>
      <c r="I8" s="128">
        <f t="shared" ref="I8:I71" si="4">H8/D8%</f>
        <v>97.019500979306812</v>
      </c>
      <c r="J8" s="12"/>
      <c r="K8" s="123">
        <f t="shared" ref="K8:K71" si="5">F8+H8</f>
        <v>11741</v>
      </c>
    </row>
    <row r="9" spans="1:11" ht="19.5" customHeight="1">
      <c r="A9" s="184"/>
      <c r="B9" s="185"/>
      <c r="C9" s="126" t="s">
        <v>23</v>
      </c>
      <c r="D9" s="127">
        <f t="shared" si="1"/>
        <v>7639</v>
      </c>
      <c r="E9" s="127">
        <f t="shared" si="1"/>
        <v>7639</v>
      </c>
      <c r="F9" s="127">
        <f t="shared" si="1"/>
        <v>39</v>
      </c>
      <c r="G9" s="128">
        <f t="shared" si="2"/>
        <v>0.51053802853776675</v>
      </c>
      <c r="H9" s="127">
        <f t="shared" ref="H9" si="6">H13+H17+H21+H25+H29+H33+H37+H41+H45+H49+H57+H61+H65+H69+H73+H77+H81+H85+H89+H93+H97+H101+H105+H109+H113+H117+H121+H125+H129+H133+H137</f>
        <v>7600</v>
      </c>
      <c r="I9" s="128">
        <f t="shared" si="4"/>
        <v>99.489461971462234</v>
      </c>
      <c r="J9" s="12"/>
      <c r="K9" s="123">
        <f t="shared" si="5"/>
        <v>7639</v>
      </c>
    </row>
    <row r="10" spans="1:11" ht="19.5" customHeight="1">
      <c r="A10" s="184"/>
      <c r="B10" s="185"/>
      <c r="C10" s="129" t="s">
        <v>24</v>
      </c>
      <c r="D10" s="127">
        <f t="shared" si="1"/>
        <v>7639</v>
      </c>
      <c r="E10" s="127">
        <f t="shared" si="1"/>
        <v>7639</v>
      </c>
      <c r="F10" s="127">
        <f t="shared" si="1"/>
        <v>262</v>
      </c>
      <c r="G10" s="128">
        <f t="shared" si="2"/>
        <v>3.4297682942793557</v>
      </c>
      <c r="H10" s="127">
        <f t="shared" ref="H10" si="7">H14+H18+H22+H26+H30+H34+H38+H42+H46+H50+H58+H62+H66+H70+H74+H78+H82+H86+H90+H94+H98+H102+H106+H110+H114+H118+H122+H126+H130+H134+H138</f>
        <v>7377</v>
      </c>
      <c r="I10" s="128">
        <f t="shared" si="4"/>
        <v>96.570231705720644</v>
      </c>
      <c r="J10" s="12"/>
      <c r="K10" s="123">
        <f t="shared" si="5"/>
        <v>7639</v>
      </c>
    </row>
    <row r="11" spans="1:11" ht="19.5" customHeight="1">
      <c r="A11" s="176">
        <v>1</v>
      </c>
      <c r="B11" s="175" t="s">
        <v>25</v>
      </c>
      <c r="C11" s="130" t="s">
        <v>21</v>
      </c>
      <c r="D11" s="131">
        <v>248</v>
      </c>
      <c r="E11" s="131">
        <v>248</v>
      </c>
      <c r="F11" s="131">
        <v>10</v>
      </c>
      <c r="G11" s="132">
        <f t="shared" si="2"/>
        <v>4.032258064516129</v>
      </c>
      <c r="H11" s="131">
        <v>238</v>
      </c>
      <c r="I11" s="132">
        <f t="shared" si="4"/>
        <v>95.967741935483872</v>
      </c>
      <c r="J11" s="12"/>
      <c r="K11" s="123">
        <f t="shared" si="5"/>
        <v>248</v>
      </c>
    </row>
    <row r="12" spans="1:11" ht="19.5" customHeight="1">
      <c r="A12" s="177"/>
      <c r="B12" s="175"/>
      <c r="C12" s="133" t="s">
        <v>22</v>
      </c>
      <c r="D12" s="131">
        <v>248</v>
      </c>
      <c r="E12" s="131">
        <v>248</v>
      </c>
      <c r="F12" s="131">
        <v>4</v>
      </c>
      <c r="G12" s="132">
        <f t="shared" si="2"/>
        <v>1.6129032258064517</v>
      </c>
      <c r="H12" s="131">
        <v>244</v>
      </c>
      <c r="I12" s="132">
        <f t="shared" si="4"/>
        <v>98.387096774193552</v>
      </c>
      <c r="J12" s="12"/>
      <c r="K12" s="123">
        <f t="shared" si="5"/>
        <v>248</v>
      </c>
    </row>
    <row r="13" spans="1:11" ht="19.5" customHeight="1">
      <c r="A13" s="177"/>
      <c r="B13" s="175"/>
      <c r="C13" s="130" t="s">
        <v>23</v>
      </c>
      <c r="D13" s="131">
        <v>224</v>
      </c>
      <c r="E13" s="131">
        <v>224</v>
      </c>
      <c r="F13" s="131">
        <v>4</v>
      </c>
      <c r="G13" s="132">
        <f t="shared" si="2"/>
        <v>1.7857142857142856</v>
      </c>
      <c r="H13" s="131">
        <v>220</v>
      </c>
      <c r="I13" s="132">
        <f t="shared" si="4"/>
        <v>98.214285714285708</v>
      </c>
      <c r="J13" s="12"/>
      <c r="K13" s="123">
        <f t="shared" si="5"/>
        <v>224</v>
      </c>
    </row>
    <row r="14" spans="1:11" ht="19.5" customHeight="1">
      <c r="A14" s="177"/>
      <c r="B14" s="175"/>
      <c r="C14" s="133" t="s">
        <v>24</v>
      </c>
      <c r="D14" s="131">
        <v>224</v>
      </c>
      <c r="E14" s="131">
        <v>224</v>
      </c>
      <c r="F14" s="131">
        <v>5</v>
      </c>
      <c r="G14" s="132">
        <f t="shared" si="2"/>
        <v>2.2321428571428568</v>
      </c>
      <c r="H14" s="131">
        <v>219</v>
      </c>
      <c r="I14" s="132">
        <f t="shared" si="4"/>
        <v>97.767857142857139</v>
      </c>
      <c r="J14" s="12"/>
      <c r="K14" s="123">
        <f t="shared" si="5"/>
        <v>224</v>
      </c>
    </row>
    <row r="15" spans="1:11" ht="19.5" customHeight="1">
      <c r="A15" s="165">
        <v>2</v>
      </c>
      <c r="B15" s="167" t="s">
        <v>26</v>
      </c>
      <c r="C15" s="134" t="s">
        <v>21</v>
      </c>
      <c r="D15" s="135">
        <v>477</v>
      </c>
      <c r="E15" s="135">
        <v>477</v>
      </c>
      <c r="F15" s="135">
        <v>22</v>
      </c>
      <c r="G15" s="136">
        <f t="shared" si="2"/>
        <v>4.6121593291404617</v>
      </c>
      <c r="H15" s="135">
        <v>455</v>
      </c>
      <c r="I15" s="136">
        <f t="shared" si="4"/>
        <v>95.387840670859546</v>
      </c>
      <c r="J15" s="12"/>
      <c r="K15" s="123">
        <f t="shared" si="5"/>
        <v>477</v>
      </c>
    </row>
    <row r="16" spans="1:11" ht="19.5" customHeight="1">
      <c r="A16" s="166"/>
      <c r="B16" s="167"/>
      <c r="C16" s="137" t="s">
        <v>22</v>
      </c>
      <c r="D16" s="135">
        <v>477</v>
      </c>
      <c r="E16" s="135">
        <v>477</v>
      </c>
      <c r="F16" s="135">
        <v>26</v>
      </c>
      <c r="G16" s="136">
        <f t="shared" si="2"/>
        <v>5.4507337526205459</v>
      </c>
      <c r="H16" s="135">
        <v>451</v>
      </c>
      <c r="I16" s="136">
        <f t="shared" si="4"/>
        <v>94.549266247379464</v>
      </c>
      <c r="J16" s="12"/>
      <c r="K16" s="123">
        <f t="shared" si="5"/>
        <v>477</v>
      </c>
    </row>
    <row r="17" spans="1:11" ht="19.5" customHeight="1">
      <c r="A17" s="166"/>
      <c r="B17" s="167"/>
      <c r="C17" s="134" t="s">
        <v>23</v>
      </c>
      <c r="D17" s="135">
        <v>200</v>
      </c>
      <c r="E17" s="135">
        <v>200</v>
      </c>
      <c r="F17" s="135">
        <v>2</v>
      </c>
      <c r="G17" s="136">
        <f t="shared" si="2"/>
        <v>1</v>
      </c>
      <c r="H17" s="135">
        <v>198</v>
      </c>
      <c r="I17" s="136">
        <f t="shared" si="4"/>
        <v>99</v>
      </c>
      <c r="J17" s="12"/>
      <c r="K17" s="123">
        <f t="shared" si="5"/>
        <v>200</v>
      </c>
    </row>
    <row r="18" spans="1:11" ht="19.5" customHeight="1">
      <c r="A18" s="166"/>
      <c r="B18" s="167"/>
      <c r="C18" s="137" t="s">
        <v>24</v>
      </c>
      <c r="D18" s="135">
        <v>200</v>
      </c>
      <c r="E18" s="135">
        <v>200</v>
      </c>
      <c r="F18" s="135">
        <v>14</v>
      </c>
      <c r="G18" s="136">
        <f t="shared" si="2"/>
        <v>7</v>
      </c>
      <c r="H18" s="135">
        <v>186</v>
      </c>
      <c r="I18" s="136">
        <f t="shared" si="4"/>
        <v>93</v>
      </c>
      <c r="J18" s="12"/>
      <c r="K18" s="123">
        <f t="shared" si="5"/>
        <v>200</v>
      </c>
    </row>
    <row r="19" spans="1:11" ht="19.5" customHeight="1">
      <c r="A19" s="176">
        <v>3</v>
      </c>
      <c r="B19" s="178" t="s">
        <v>27</v>
      </c>
      <c r="C19" s="130" t="s">
        <v>21</v>
      </c>
      <c r="D19" s="131">
        <v>301</v>
      </c>
      <c r="E19" s="138">
        <f>F19+H19</f>
        <v>301</v>
      </c>
      <c r="F19" s="131">
        <v>33</v>
      </c>
      <c r="G19" s="132">
        <f t="shared" si="2"/>
        <v>10.963455149501662</v>
      </c>
      <c r="H19" s="131">
        <v>268</v>
      </c>
      <c r="I19" s="132">
        <f t="shared" si="4"/>
        <v>89.036544850498345</v>
      </c>
      <c r="J19" s="12"/>
      <c r="K19" s="123">
        <f t="shared" si="5"/>
        <v>301</v>
      </c>
    </row>
    <row r="20" spans="1:11" ht="19.5" customHeight="1">
      <c r="A20" s="177"/>
      <c r="B20" s="179"/>
      <c r="C20" s="133" t="s">
        <v>22</v>
      </c>
      <c r="D20" s="131">
        <v>301</v>
      </c>
      <c r="E20" s="138">
        <f t="shared" ref="E20:E22" si="8">F20+H20</f>
        <v>301</v>
      </c>
      <c r="F20" s="131">
        <v>12</v>
      </c>
      <c r="G20" s="132">
        <f t="shared" si="2"/>
        <v>3.9867109634551499</v>
      </c>
      <c r="H20" s="131">
        <v>289</v>
      </c>
      <c r="I20" s="132">
        <f t="shared" si="4"/>
        <v>96.013289036544862</v>
      </c>
      <c r="J20" s="12"/>
      <c r="K20" s="123">
        <f t="shared" si="5"/>
        <v>301</v>
      </c>
    </row>
    <row r="21" spans="1:11" ht="19.5" customHeight="1">
      <c r="A21" s="177"/>
      <c r="B21" s="179"/>
      <c r="C21" s="130" t="s">
        <v>23</v>
      </c>
      <c r="D21" s="131">
        <v>183</v>
      </c>
      <c r="E21" s="138">
        <f t="shared" si="8"/>
        <v>183</v>
      </c>
      <c r="F21" s="131">
        <v>0</v>
      </c>
      <c r="G21" s="132">
        <f t="shared" si="2"/>
        <v>0</v>
      </c>
      <c r="H21" s="131">
        <v>183</v>
      </c>
      <c r="I21" s="132">
        <f t="shared" si="4"/>
        <v>100</v>
      </c>
      <c r="J21" s="12"/>
      <c r="K21" s="123">
        <f t="shared" si="5"/>
        <v>183</v>
      </c>
    </row>
    <row r="22" spans="1:11" ht="19.5" customHeight="1">
      <c r="A22" s="177"/>
      <c r="B22" s="179"/>
      <c r="C22" s="133" t="s">
        <v>24</v>
      </c>
      <c r="D22" s="131">
        <v>183</v>
      </c>
      <c r="E22" s="138">
        <f t="shared" si="8"/>
        <v>183</v>
      </c>
      <c r="F22" s="131">
        <v>0</v>
      </c>
      <c r="G22" s="132">
        <f t="shared" si="2"/>
        <v>0</v>
      </c>
      <c r="H22" s="131">
        <v>183</v>
      </c>
      <c r="I22" s="132">
        <f t="shared" si="4"/>
        <v>100</v>
      </c>
      <c r="J22" s="12"/>
      <c r="K22" s="123">
        <f t="shared" si="5"/>
        <v>183</v>
      </c>
    </row>
    <row r="23" spans="1:11" ht="19.5" customHeight="1">
      <c r="A23" s="165">
        <v>4</v>
      </c>
      <c r="B23" s="167" t="s">
        <v>28</v>
      </c>
      <c r="C23" s="134" t="s">
        <v>21</v>
      </c>
      <c r="D23" s="135">
        <v>312</v>
      </c>
      <c r="E23" s="135">
        <v>312</v>
      </c>
      <c r="F23" s="135">
        <v>12</v>
      </c>
      <c r="G23" s="136">
        <f t="shared" si="2"/>
        <v>3.8461538461538458</v>
      </c>
      <c r="H23" s="135">
        <v>300</v>
      </c>
      <c r="I23" s="136">
        <f t="shared" si="4"/>
        <v>96.153846153846146</v>
      </c>
      <c r="J23" s="12"/>
      <c r="K23" s="123">
        <f t="shared" si="5"/>
        <v>312</v>
      </c>
    </row>
    <row r="24" spans="1:11" ht="19.5" customHeight="1">
      <c r="A24" s="166"/>
      <c r="B24" s="167"/>
      <c r="C24" s="137" t="s">
        <v>22</v>
      </c>
      <c r="D24" s="135">
        <v>312</v>
      </c>
      <c r="E24" s="135">
        <v>312</v>
      </c>
      <c r="F24" s="135">
        <v>5</v>
      </c>
      <c r="G24" s="136">
        <f t="shared" si="2"/>
        <v>1.6025641025641024</v>
      </c>
      <c r="H24" s="135">
        <v>307</v>
      </c>
      <c r="I24" s="136">
        <f t="shared" si="4"/>
        <v>98.397435897435898</v>
      </c>
      <c r="J24" s="12"/>
      <c r="K24" s="123">
        <f t="shared" si="5"/>
        <v>312</v>
      </c>
    </row>
    <row r="25" spans="1:11" ht="19.5" customHeight="1">
      <c r="A25" s="166"/>
      <c r="B25" s="167"/>
      <c r="C25" s="134" t="s">
        <v>23</v>
      </c>
      <c r="D25" s="135">
        <v>151</v>
      </c>
      <c r="E25" s="135">
        <v>151</v>
      </c>
      <c r="F25" s="135">
        <v>0</v>
      </c>
      <c r="G25" s="136">
        <f t="shared" si="2"/>
        <v>0</v>
      </c>
      <c r="H25" s="135">
        <v>151</v>
      </c>
      <c r="I25" s="136">
        <f t="shared" si="4"/>
        <v>100</v>
      </c>
      <c r="J25" s="12"/>
      <c r="K25" s="123">
        <f t="shared" si="5"/>
        <v>151</v>
      </c>
    </row>
    <row r="26" spans="1:11" ht="19.5" customHeight="1">
      <c r="A26" s="166"/>
      <c r="B26" s="167"/>
      <c r="C26" s="137" t="s">
        <v>24</v>
      </c>
      <c r="D26" s="135">
        <v>151</v>
      </c>
      <c r="E26" s="135">
        <v>151</v>
      </c>
      <c r="F26" s="135">
        <v>4</v>
      </c>
      <c r="G26" s="136">
        <f t="shared" si="2"/>
        <v>2.6490066225165565</v>
      </c>
      <c r="H26" s="135">
        <v>147</v>
      </c>
      <c r="I26" s="136">
        <f t="shared" si="4"/>
        <v>97.350993377483448</v>
      </c>
      <c r="J26" s="12"/>
      <c r="K26" s="123">
        <f t="shared" si="5"/>
        <v>151</v>
      </c>
    </row>
    <row r="27" spans="1:11" ht="19.5" customHeight="1">
      <c r="A27" s="176">
        <v>5</v>
      </c>
      <c r="B27" s="178" t="s">
        <v>29</v>
      </c>
      <c r="C27" s="130" t="s">
        <v>21</v>
      </c>
      <c r="D27" s="131">
        <v>237</v>
      </c>
      <c r="E27" s="131">
        <v>237</v>
      </c>
      <c r="F27" s="131">
        <v>24</v>
      </c>
      <c r="G27" s="132">
        <f t="shared" si="2"/>
        <v>10.126582278481012</v>
      </c>
      <c r="H27" s="131">
        <v>213</v>
      </c>
      <c r="I27" s="132">
        <f t="shared" si="4"/>
        <v>89.87341772151899</v>
      </c>
      <c r="J27" s="12"/>
      <c r="K27" s="123">
        <f t="shared" si="5"/>
        <v>237</v>
      </c>
    </row>
    <row r="28" spans="1:11" ht="19.5" customHeight="1">
      <c r="A28" s="177"/>
      <c r="B28" s="179"/>
      <c r="C28" s="133" t="s">
        <v>22</v>
      </c>
      <c r="D28" s="131">
        <v>237</v>
      </c>
      <c r="E28" s="131">
        <v>237</v>
      </c>
      <c r="F28" s="131">
        <v>12</v>
      </c>
      <c r="G28" s="132">
        <f t="shared" si="2"/>
        <v>5.0632911392405058</v>
      </c>
      <c r="H28" s="131">
        <v>225</v>
      </c>
      <c r="I28" s="132">
        <f t="shared" si="4"/>
        <v>94.936708860759495</v>
      </c>
      <c r="J28" s="12"/>
      <c r="K28" s="123">
        <f t="shared" si="5"/>
        <v>237</v>
      </c>
    </row>
    <row r="29" spans="1:11" ht="19.5" customHeight="1">
      <c r="A29" s="177"/>
      <c r="B29" s="179"/>
      <c r="C29" s="130" t="s">
        <v>23</v>
      </c>
      <c r="D29" s="131">
        <v>210</v>
      </c>
      <c r="E29" s="131">
        <v>210</v>
      </c>
      <c r="F29" s="131">
        <v>0</v>
      </c>
      <c r="G29" s="132">
        <f t="shared" si="2"/>
        <v>0</v>
      </c>
      <c r="H29" s="131">
        <v>210</v>
      </c>
      <c r="I29" s="132">
        <f t="shared" si="4"/>
        <v>100</v>
      </c>
      <c r="J29" s="12"/>
      <c r="K29" s="123">
        <f t="shared" si="5"/>
        <v>210</v>
      </c>
    </row>
    <row r="30" spans="1:11" ht="19.5" customHeight="1">
      <c r="A30" s="177"/>
      <c r="B30" s="179"/>
      <c r="C30" s="133" t="s">
        <v>24</v>
      </c>
      <c r="D30" s="131">
        <v>210</v>
      </c>
      <c r="E30" s="131">
        <v>210</v>
      </c>
      <c r="F30" s="131">
        <v>6</v>
      </c>
      <c r="G30" s="132">
        <f t="shared" si="2"/>
        <v>2.8571428571428572</v>
      </c>
      <c r="H30" s="131">
        <v>204</v>
      </c>
      <c r="I30" s="132">
        <f t="shared" si="4"/>
        <v>97.142857142857139</v>
      </c>
      <c r="J30" s="12"/>
      <c r="K30" s="123">
        <f t="shared" si="5"/>
        <v>210</v>
      </c>
    </row>
    <row r="31" spans="1:11" ht="19.5" customHeight="1">
      <c r="A31" s="165">
        <v>6</v>
      </c>
      <c r="B31" s="167" t="s">
        <v>30</v>
      </c>
      <c r="C31" s="134" t="s">
        <v>21</v>
      </c>
      <c r="D31" s="135">
        <v>374</v>
      </c>
      <c r="E31" s="135">
        <v>374</v>
      </c>
      <c r="F31" s="135">
        <v>51</v>
      </c>
      <c r="G31" s="136">
        <f t="shared" si="2"/>
        <v>13.636363636363635</v>
      </c>
      <c r="H31" s="139">
        <v>323</v>
      </c>
      <c r="I31" s="136">
        <f t="shared" si="4"/>
        <v>86.36363636363636</v>
      </c>
      <c r="J31" s="12"/>
      <c r="K31" s="123">
        <f t="shared" si="5"/>
        <v>374</v>
      </c>
    </row>
    <row r="32" spans="1:11" ht="19.5" customHeight="1">
      <c r="A32" s="166"/>
      <c r="B32" s="167"/>
      <c r="C32" s="137" t="s">
        <v>22</v>
      </c>
      <c r="D32" s="135">
        <v>374</v>
      </c>
      <c r="E32" s="135">
        <v>374</v>
      </c>
      <c r="F32" s="135">
        <v>25</v>
      </c>
      <c r="G32" s="136">
        <f t="shared" si="2"/>
        <v>6.6844919786096249</v>
      </c>
      <c r="H32" s="139">
        <v>349</v>
      </c>
      <c r="I32" s="136">
        <f t="shared" si="4"/>
        <v>93.315508021390372</v>
      </c>
      <c r="J32" s="12"/>
      <c r="K32" s="123">
        <f t="shared" si="5"/>
        <v>374</v>
      </c>
    </row>
    <row r="33" spans="1:11" ht="19.5" customHeight="1">
      <c r="A33" s="166"/>
      <c r="B33" s="167"/>
      <c r="C33" s="134" t="s">
        <v>23</v>
      </c>
      <c r="D33" s="135">
        <v>251</v>
      </c>
      <c r="E33" s="135">
        <v>251</v>
      </c>
      <c r="F33" s="135">
        <v>1</v>
      </c>
      <c r="G33" s="136">
        <f t="shared" si="2"/>
        <v>0.39840637450199207</v>
      </c>
      <c r="H33" s="139">
        <v>250</v>
      </c>
      <c r="I33" s="136">
        <f t="shared" si="4"/>
        <v>99.601593625498012</v>
      </c>
      <c r="J33" s="12"/>
      <c r="K33" s="123">
        <f t="shared" si="5"/>
        <v>251</v>
      </c>
    </row>
    <row r="34" spans="1:11" ht="19.5" customHeight="1">
      <c r="A34" s="166"/>
      <c r="B34" s="167"/>
      <c r="C34" s="137" t="s">
        <v>24</v>
      </c>
      <c r="D34" s="135">
        <v>251</v>
      </c>
      <c r="E34" s="135">
        <v>251</v>
      </c>
      <c r="F34" s="135">
        <v>3</v>
      </c>
      <c r="G34" s="136">
        <f t="shared" si="2"/>
        <v>1.1952191235059761</v>
      </c>
      <c r="H34" s="139">
        <v>248</v>
      </c>
      <c r="I34" s="136">
        <f t="shared" si="4"/>
        <v>98.804780876494036</v>
      </c>
      <c r="J34" s="12"/>
      <c r="K34" s="123">
        <f t="shared" si="5"/>
        <v>251</v>
      </c>
    </row>
    <row r="35" spans="1:11" ht="19.5" customHeight="1">
      <c r="A35" s="176">
        <v>7</v>
      </c>
      <c r="B35" s="175" t="s">
        <v>31</v>
      </c>
      <c r="C35" s="130" t="s">
        <v>21</v>
      </c>
      <c r="D35" s="131">
        <v>402</v>
      </c>
      <c r="E35" s="131">
        <v>402</v>
      </c>
      <c r="F35" s="131">
        <v>5</v>
      </c>
      <c r="G35" s="132">
        <f t="shared" si="2"/>
        <v>1.2437810945273633</v>
      </c>
      <c r="H35" s="131">
        <v>397</v>
      </c>
      <c r="I35" s="132">
        <f t="shared" si="4"/>
        <v>98.75621890547265</v>
      </c>
      <c r="J35" s="12"/>
      <c r="K35" s="123">
        <f t="shared" si="5"/>
        <v>402</v>
      </c>
    </row>
    <row r="36" spans="1:11" ht="19.5" customHeight="1">
      <c r="A36" s="177"/>
      <c r="B36" s="175"/>
      <c r="C36" s="133" t="s">
        <v>22</v>
      </c>
      <c r="D36" s="131">
        <v>402</v>
      </c>
      <c r="E36" s="131">
        <v>402</v>
      </c>
      <c r="F36" s="131">
        <v>2</v>
      </c>
      <c r="G36" s="132">
        <f t="shared" si="2"/>
        <v>0.49751243781094534</v>
      </c>
      <c r="H36" s="131">
        <v>400</v>
      </c>
      <c r="I36" s="132">
        <f t="shared" si="4"/>
        <v>99.50248756218906</v>
      </c>
      <c r="J36" s="12"/>
      <c r="K36" s="123">
        <f t="shared" si="5"/>
        <v>402</v>
      </c>
    </row>
    <row r="37" spans="1:11" ht="19.5" customHeight="1">
      <c r="A37" s="177"/>
      <c r="B37" s="175"/>
      <c r="C37" s="130" t="s">
        <v>23</v>
      </c>
      <c r="D37" s="131">
        <v>406</v>
      </c>
      <c r="E37" s="131">
        <v>406</v>
      </c>
      <c r="F37" s="131">
        <v>4</v>
      </c>
      <c r="G37" s="132">
        <f t="shared" si="2"/>
        <v>0.98522167487684742</v>
      </c>
      <c r="H37" s="131">
        <v>402</v>
      </c>
      <c r="I37" s="132">
        <f t="shared" si="4"/>
        <v>99.01477832512316</v>
      </c>
      <c r="J37" s="12"/>
      <c r="K37" s="123">
        <f t="shared" si="5"/>
        <v>406</v>
      </c>
    </row>
    <row r="38" spans="1:11" ht="19.5" customHeight="1">
      <c r="A38" s="177"/>
      <c r="B38" s="175"/>
      <c r="C38" s="133" t="s">
        <v>24</v>
      </c>
      <c r="D38" s="131">
        <v>406</v>
      </c>
      <c r="E38" s="131">
        <v>406</v>
      </c>
      <c r="F38" s="131">
        <v>11</v>
      </c>
      <c r="G38" s="132">
        <f t="shared" si="2"/>
        <v>2.7093596059113305</v>
      </c>
      <c r="H38" s="131">
        <v>395</v>
      </c>
      <c r="I38" s="132">
        <f t="shared" si="4"/>
        <v>97.290640394088683</v>
      </c>
      <c r="J38" s="12"/>
      <c r="K38" s="123">
        <f t="shared" si="5"/>
        <v>406</v>
      </c>
    </row>
    <row r="39" spans="1:11" ht="19.5" customHeight="1">
      <c r="A39" s="165">
        <v>8</v>
      </c>
      <c r="B39" s="167" t="s">
        <v>32</v>
      </c>
      <c r="C39" s="134" t="s">
        <v>21</v>
      </c>
      <c r="D39" s="135">
        <v>259</v>
      </c>
      <c r="E39" s="135">
        <v>259</v>
      </c>
      <c r="F39" s="135">
        <v>9</v>
      </c>
      <c r="G39" s="136">
        <f t="shared" si="2"/>
        <v>3.4749034749034751</v>
      </c>
      <c r="H39" s="135">
        <v>250</v>
      </c>
      <c r="I39" s="136">
        <f t="shared" si="4"/>
        <v>96.525096525096529</v>
      </c>
      <c r="J39" s="12"/>
      <c r="K39" s="123">
        <f t="shared" si="5"/>
        <v>259</v>
      </c>
    </row>
    <row r="40" spans="1:11" ht="19.5" customHeight="1">
      <c r="A40" s="166"/>
      <c r="B40" s="167"/>
      <c r="C40" s="137" t="s">
        <v>22</v>
      </c>
      <c r="D40" s="135">
        <v>259</v>
      </c>
      <c r="E40" s="135">
        <v>259</v>
      </c>
      <c r="F40" s="135">
        <v>3</v>
      </c>
      <c r="G40" s="136">
        <f t="shared" si="2"/>
        <v>1.1583011583011584</v>
      </c>
      <c r="H40" s="135">
        <v>256</v>
      </c>
      <c r="I40" s="136">
        <f t="shared" si="4"/>
        <v>98.841698841698843</v>
      </c>
      <c r="J40" s="12"/>
      <c r="K40" s="123">
        <f t="shared" si="5"/>
        <v>259</v>
      </c>
    </row>
    <row r="41" spans="1:11" ht="19.5" customHeight="1">
      <c r="A41" s="166"/>
      <c r="B41" s="167"/>
      <c r="C41" s="134" t="s">
        <v>23</v>
      </c>
      <c r="D41" s="135">
        <v>214</v>
      </c>
      <c r="E41" s="135">
        <v>214</v>
      </c>
      <c r="F41" s="135">
        <v>3</v>
      </c>
      <c r="G41" s="136">
        <f t="shared" si="2"/>
        <v>1.4018691588785046</v>
      </c>
      <c r="H41" s="135">
        <v>211</v>
      </c>
      <c r="I41" s="136">
        <f t="shared" si="4"/>
        <v>98.598130841121488</v>
      </c>
      <c r="J41" s="12"/>
      <c r="K41" s="123">
        <f t="shared" si="5"/>
        <v>214</v>
      </c>
    </row>
    <row r="42" spans="1:11" ht="19.5" customHeight="1">
      <c r="A42" s="166"/>
      <c r="B42" s="167"/>
      <c r="C42" s="137" t="s">
        <v>24</v>
      </c>
      <c r="D42" s="135">
        <v>214</v>
      </c>
      <c r="E42" s="135">
        <v>214</v>
      </c>
      <c r="F42" s="135">
        <v>0</v>
      </c>
      <c r="G42" s="136">
        <f t="shared" si="2"/>
        <v>0</v>
      </c>
      <c r="H42" s="135">
        <v>214</v>
      </c>
      <c r="I42" s="136">
        <f t="shared" si="4"/>
        <v>100</v>
      </c>
      <c r="J42" s="12"/>
      <c r="K42" s="123">
        <f t="shared" si="5"/>
        <v>214</v>
      </c>
    </row>
    <row r="43" spans="1:11" ht="19.5" customHeight="1">
      <c r="A43" s="176">
        <v>9</v>
      </c>
      <c r="B43" s="175" t="s">
        <v>33</v>
      </c>
      <c r="C43" s="130" t="s">
        <v>21</v>
      </c>
      <c r="D43" s="131">
        <v>269</v>
      </c>
      <c r="E43" s="131">
        <v>269</v>
      </c>
      <c r="F43" s="131">
        <v>10</v>
      </c>
      <c r="G43" s="132">
        <f t="shared" si="2"/>
        <v>3.7174721189591078</v>
      </c>
      <c r="H43" s="131">
        <v>259</v>
      </c>
      <c r="I43" s="132">
        <f t="shared" si="4"/>
        <v>96.282527881040892</v>
      </c>
      <c r="J43" s="12"/>
      <c r="K43" s="123">
        <f t="shared" si="5"/>
        <v>269</v>
      </c>
    </row>
    <row r="44" spans="1:11" ht="19.5" customHeight="1">
      <c r="A44" s="177"/>
      <c r="B44" s="175"/>
      <c r="C44" s="133" t="s">
        <v>22</v>
      </c>
      <c r="D44" s="131">
        <v>269</v>
      </c>
      <c r="E44" s="131">
        <v>269</v>
      </c>
      <c r="F44" s="131">
        <v>9</v>
      </c>
      <c r="G44" s="132">
        <f t="shared" si="2"/>
        <v>3.3457249070631971</v>
      </c>
      <c r="H44" s="131">
        <v>260</v>
      </c>
      <c r="I44" s="132">
        <f t="shared" si="4"/>
        <v>96.6542750929368</v>
      </c>
      <c r="J44" s="12"/>
      <c r="K44" s="123">
        <f t="shared" si="5"/>
        <v>269</v>
      </c>
    </row>
    <row r="45" spans="1:11" ht="19.5" customHeight="1">
      <c r="A45" s="177"/>
      <c r="B45" s="175"/>
      <c r="C45" s="130" t="s">
        <v>23</v>
      </c>
      <c r="D45" s="131">
        <v>143</v>
      </c>
      <c r="E45" s="131">
        <v>143</v>
      </c>
      <c r="F45" s="131">
        <v>2</v>
      </c>
      <c r="G45" s="132">
        <f t="shared" si="2"/>
        <v>1.3986013986013988</v>
      </c>
      <c r="H45" s="131">
        <v>141</v>
      </c>
      <c r="I45" s="132">
        <f t="shared" si="4"/>
        <v>98.6013986013986</v>
      </c>
      <c r="J45" s="12"/>
      <c r="K45" s="123">
        <f t="shared" si="5"/>
        <v>143</v>
      </c>
    </row>
    <row r="46" spans="1:11" ht="19.5" customHeight="1">
      <c r="A46" s="177"/>
      <c r="B46" s="175"/>
      <c r="C46" s="133" t="s">
        <v>24</v>
      </c>
      <c r="D46" s="131">
        <v>143</v>
      </c>
      <c r="E46" s="131">
        <v>143</v>
      </c>
      <c r="F46" s="131">
        <v>0</v>
      </c>
      <c r="G46" s="132">
        <f t="shared" si="2"/>
        <v>0</v>
      </c>
      <c r="H46" s="131">
        <v>143</v>
      </c>
      <c r="I46" s="132">
        <f t="shared" si="4"/>
        <v>100</v>
      </c>
      <c r="J46" s="12"/>
      <c r="K46" s="123">
        <f t="shared" si="5"/>
        <v>143</v>
      </c>
    </row>
    <row r="47" spans="1:11" ht="19.5" customHeight="1">
      <c r="A47" s="165">
        <v>10</v>
      </c>
      <c r="B47" s="167" t="s">
        <v>34</v>
      </c>
      <c r="C47" s="134" t="s">
        <v>21</v>
      </c>
      <c r="D47" s="135">
        <v>367</v>
      </c>
      <c r="E47" s="135">
        <v>367</v>
      </c>
      <c r="F47" s="135">
        <v>9</v>
      </c>
      <c r="G47" s="136">
        <f t="shared" si="2"/>
        <v>2.4523160762942782</v>
      </c>
      <c r="H47" s="135">
        <v>358</v>
      </c>
      <c r="I47" s="136">
        <f t="shared" si="4"/>
        <v>97.547683923705719</v>
      </c>
      <c r="J47" s="12"/>
      <c r="K47" s="123">
        <f t="shared" si="5"/>
        <v>367</v>
      </c>
    </row>
    <row r="48" spans="1:11" ht="19.5" customHeight="1">
      <c r="A48" s="166"/>
      <c r="B48" s="167"/>
      <c r="C48" s="137" t="s">
        <v>22</v>
      </c>
      <c r="D48" s="135">
        <v>367</v>
      </c>
      <c r="E48" s="135">
        <v>367</v>
      </c>
      <c r="F48" s="135">
        <v>5</v>
      </c>
      <c r="G48" s="136">
        <f t="shared" si="2"/>
        <v>1.3623978201634879</v>
      </c>
      <c r="H48" s="135">
        <v>362</v>
      </c>
      <c r="I48" s="136">
        <f t="shared" si="4"/>
        <v>98.63760217983652</v>
      </c>
      <c r="J48" s="12"/>
      <c r="K48" s="123">
        <f t="shared" si="5"/>
        <v>367</v>
      </c>
    </row>
    <row r="49" spans="1:12" ht="19.5" customHeight="1">
      <c r="A49" s="166"/>
      <c r="B49" s="167"/>
      <c r="C49" s="134" t="s">
        <v>23</v>
      </c>
      <c r="D49" s="135">
        <v>292</v>
      </c>
      <c r="E49" s="135">
        <v>292</v>
      </c>
      <c r="F49" s="135"/>
      <c r="G49" s="136">
        <f t="shared" si="2"/>
        <v>0</v>
      </c>
      <c r="H49" s="135">
        <v>292</v>
      </c>
      <c r="I49" s="136">
        <f t="shared" si="4"/>
        <v>100</v>
      </c>
      <c r="J49" s="12"/>
      <c r="K49" s="123">
        <f t="shared" si="5"/>
        <v>292</v>
      </c>
    </row>
    <row r="50" spans="1:12" ht="19.5" customHeight="1">
      <c r="A50" s="166"/>
      <c r="B50" s="167"/>
      <c r="C50" s="137" t="s">
        <v>24</v>
      </c>
      <c r="D50" s="135">
        <v>292</v>
      </c>
      <c r="E50" s="135">
        <v>292</v>
      </c>
      <c r="F50" s="135">
        <v>2</v>
      </c>
      <c r="G50" s="136">
        <f t="shared" si="2"/>
        <v>0.68493150684931503</v>
      </c>
      <c r="H50" s="135">
        <v>290</v>
      </c>
      <c r="I50" s="136">
        <f t="shared" si="4"/>
        <v>99.31506849315069</v>
      </c>
      <c r="J50" s="12"/>
      <c r="K50" s="123">
        <f t="shared" si="5"/>
        <v>292</v>
      </c>
    </row>
    <row r="51" spans="1:12" ht="19.5" customHeight="1">
      <c r="A51" s="176">
        <v>11</v>
      </c>
      <c r="B51" s="178" t="s">
        <v>35</v>
      </c>
      <c r="C51" s="130" t="s">
        <v>21</v>
      </c>
      <c r="D51" s="131">
        <v>221</v>
      </c>
      <c r="E51" s="131">
        <v>221</v>
      </c>
      <c r="F51" s="43">
        <v>6</v>
      </c>
      <c r="G51" s="132">
        <f t="shared" si="2"/>
        <v>2.7149321266968327</v>
      </c>
      <c r="H51" s="43">
        <v>215</v>
      </c>
      <c r="I51" s="132">
        <f t="shared" si="4"/>
        <v>97.285067873303163</v>
      </c>
      <c r="J51" s="12"/>
      <c r="K51" s="123">
        <f t="shared" si="5"/>
        <v>221</v>
      </c>
    </row>
    <row r="52" spans="1:12" ht="19.5" customHeight="1">
      <c r="A52" s="177"/>
      <c r="B52" s="179"/>
      <c r="C52" s="133" t="s">
        <v>22</v>
      </c>
      <c r="D52" s="131">
        <v>221</v>
      </c>
      <c r="E52" s="131">
        <v>221</v>
      </c>
      <c r="F52" s="43">
        <v>3</v>
      </c>
      <c r="G52" s="132">
        <f t="shared" si="2"/>
        <v>1.3574660633484164</v>
      </c>
      <c r="H52" s="43">
        <v>218</v>
      </c>
      <c r="I52" s="132">
        <f t="shared" si="4"/>
        <v>98.642533936651589</v>
      </c>
      <c r="J52" s="12"/>
      <c r="K52" s="123">
        <f t="shared" si="5"/>
        <v>221</v>
      </c>
    </row>
    <row r="53" spans="1:12" ht="19.5" customHeight="1">
      <c r="A53" s="177"/>
      <c r="B53" s="179"/>
      <c r="C53" s="130" t="s">
        <v>23</v>
      </c>
      <c r="D53" s="131">
        <v>193</v>
      </c>
      <c r="E53" s="131">
        <v>193</v>
      </c>
      <c r="F53" s="131">
        <v>0</v>
      </c>
      <c r="G53" s="132">
        <f t="shared" si="2"/>
        <v>0</v>
      </c>
      <c r="H53" s="131">
        <v>193</v>
      </c>
      <c r="I53" s="132">
        <f t="shared" si="4"/>
        <v>100</v>
      </c>
      <c r="J53" s="12"/>
      <c r="K53" s="123">
        <f t="shared" si="5"/>
        <v>193</v>
      </c>
    </row>
    <row r="54" spans="1:12" ht="19.5" customHeight="1">
      <c r="A54" s="177"/>
      <c r="B54" s="179"/>
      <c r="C54" s="133" t="s">
        <v>24</v>
      </c>
      <c r="D54" s="131">
        <v>193</v>
      </c>
      <c r="E54" s="131">
        <v>193</v>
      </c>
      <c r="F54" s="131">
        <v>0</v>
      </c>
      <c r="G54" s="132">
        <f t="shared" si="2"/>
        <v>0</v>
      </c>
      <c r="H54" s="131">
        <v>193</v>
      </c>
      <c r="I54" s="132">
        <f t="shared" si="4"/>
        <v>100</v>
      </c>
      <c r="J54" s="12"/>
      <c r="K54" s="123">
        <f t="shared" si="5"/>
        <v>193</v>
      </c>
    </row>
    <row r="55" spans="1:12" ht="19.5" customHeight="1">
      <c r="A55" s="165">
        <v>12</v>
      </c>
      <c r="B55" s="167" t="s">
        <v>36</v>
      </c>
      <c r="C55" s="134" t="s">
        <v>21</v>
      </c>
      <c r="D55" s="135">
        <v>282</v>
      </c>
      <c r="E55" s="135">
        <v>280</v>
      </c>
      <c r="F55" s="135">
        <v>6</v>
      </c>
      <c r="G55" s="136">
        <f t="shared" si="2"/>
        <v>2.1276595744680851</v>
      </c>
      <c r="H55" s="135">
        <v>274</v>
      </c>
      <c r="I55" s="136">
        <f t="shared" si="4"/>
        <v>97.163120567375898</v>
      </c>
      <c r="J55" s="12"/>
      <c r="K55" s="123">
        <f t="shared" si="5"/>
        <v>280</v>
      </c>
      <c r="L55" s="123" t="s">
        <v>155</v>
      </c>
    </row>
    <row r="56" spans="1:12" ht="19.5" customHeight="1">
      <c r="A56" s="166"/>
      <c r="B56" s="167"/>
      <c r="C56" s="137" t="s">
        <v>22</v>
      </c>
      <c r="D56" s="135">
        <v>282</v>
      </c>
      <c r="E56" s="135">
        <v>280</v>
      </c>
      <c r="F56" s="135">
        <v>3</v>
      </c>
      <c r="G56" s="136">
        <f t="shared" si="2"/>
        <v>1.0638297872340425</v>
      </c>
      <c r="H56" s="135">
        <v>277</v>
      </c>
      <c r="I56" s="136">
        <f t="shared" si="4"/>
        <v>98.22695035460994</v>
      </c>
      <c r="J56" s="12"/>
      <c r="K56" s="123">
        <f t="shared" si="5"/>
        <v>280</v>
      </c>
    </row>
    <row r="57" spans="1:12" ht="19.5" customHeight="1">
      <c r="A57" s="166"/>
      <c r="B57" s="167"/>
      <c r="C57" s="134" t="s">
        <v>23</v>
      </c>
      <c r="D57" s="135">
        <v>212</v>
      </c>
      <c r="E57" s="135">
        <v>212</v>
      </c>
      <c r="F57" s="135">
        <v>0</v>
      </c>
      <c r="G57" s="136">
        <f t="shared" si="2"/>
        <v>0</v>
      </c>
      <c r="H57" s="135">
        <v>212</v>
      </c>
      <c r="I57" s="136">
        <f t="shared" si="4"/>
        <v>100</v>
      </c>
      <c r="J57" s="12"/>
      <c r="K57" s="123">
        <f t="shared" si="5"/>
        <v>212</v>
      </c>
    </row>
    <row r="58" spans="1:12" ht="19.5" customHeight="1">
      <c r="A58" s="166"/>
      <c r="B58" s="167"/>
      <c r="C58" s="137" t="s">
        <v>24</v>
      </c>
      <c r="D58" s="135">
        <v>212</v>
      </c>
      <c r="E58" s="135">
        <v>212</v>
      </c>
      <c r="F58" s="135">
        <v>0</v>
      </c>
      <c r="G58" s="136">
        <f t="shared" si="2"/>
        <v>0</v>
      </c>
      <c r="H58" s="135">
        <v>212</v>
      </c>
      <c r="I58" s="136">
        <f t="shared" si="4"/>
        <v>100</v>
      </c>
      <c r="J58" s="12"/>
      <c r="K58" s="123">
        <f t="shared" si="5"/>
        <v>212</v>
      </c>
    </row>
    <row r="59" spans="1:12" ht="19.5" customHeight="1">
      <c r="A59" s="176">
        <v>13</v>
      </c>
      <c r="B59" s="175" t="s">
        <v>37</v>
      </c>
      <c r="C59" s="130" t="s">
        <v>21</v>
      </c>
      <c r="D59" s="131">
        <v>315</v>
      </c>
      <c r="E59" s="131">
        <v>315</v>
      </c>
      <c r="F59" s="131">
        <v>7</v>
      </c>
      <c r="G59" s="132">
        <f t="shared" si="2"/>
        <v>2.2222222222222223</v>
      </c>
      <c r="H59" s="131">
        <v>308</v>
      </c>
      <c r="I59" s="132">
        <f t="shared" si="4"/>
        <v>97.777777777777786</v>
      </c>
      <c r="J59" s="12"/>
      <c r="K59" s="123">
        <f t="shared" si="5"/>
        <v>315</v>
      </c>
    </row>
    <row r="60" spans="1:12" ht="19.5" customHeight="1">
      <c r="A60" s="177"/>
      <c r="B60" s="175"/>
      <c r="C60" s="133" t="s">
        <v>22</v>
      </c>
      <c r="D60" s="131">
        <v>315</v>
      </c>
      <c r="E60" s="131">
        <v>315</v>
      </c>
      <c r="F60" s="131">
        <v>4</v>
      </c>
      <c r="G60" s="132">
        <f t="shared" si="2"/>
        <v>1.2698412698412698</v>
      </c>
      <c r="H60" s="131">
        <v>311</v>
      </c>
      <c r="I60" s="132">
        <f t="shared" si="4"/>
        <v>98.730158730158735</v>
      </c>
      <c r="J60" s="12"/>
      <c r="K60" s="123">
        <f t="shared" si="5"/>
        <v>315</v>
      </c>
    </row>
    <row r="61" spans="1:12" ht="19.5" customHeight="1">
      <c r="A61" s="177"/>
      <c r="B61" s="175"/>
      <c r="C61" s="130" t="s">
        <v>23</v>
      </c>
      <c r="D61" s="131">
        <v>191</v>
      </c>
      <c r="E61" s="131">
        <v>191</v>
      </c>
      <c r="F61" s="131">
        <v>0</v>
      </c>
      <c r="G61" s="132">
        <f t="shared" si="2"/>
        <v>0</v>
      </c>
      <c r="H61" s="131">
        <v>191</v>
      </c>
      <c r="I61" s="132">
        <f t="shared" si="4"/>
        <v>100</v>
      </c>
      <c r="J61" s="12"/>
      <c r="K61" s="123">
        <f t="shared" si="5"/>
        <v>191</v>
      </c>
    </row>
    <row r="62" spans="1:12" ht="19.5" customHeight="1">
      <c r="A62" s="177"/>
      <c r="B62" s="175"/>
      <c r="C62" s="133" t="s">
        <v>24</v>
      </c>
      <c r="D62" s="131">
        <v>191</v>
      </c>
      <c r="E62" s="131">
        <v>191</v>
      </c>
      <c r="F62" s="131">
        <v>10</v>
      </c>
      <c r="G62" s="132">
        <f t="shared" si="2"/>
        <v>5.2356020942408383</v>
      </c>
      <c r="H62" s="131">
        <v>181</v>
      </c>
      <c r="I62" s="132">
        <f t="shared" si="4"/>
        <v>94.764397905759168</v>
      </c>
      <c r="J62" s="12"/>
      <c r="K62" s="123">
        <f t="shared" si="5"/>
        <v>191</v>
      </c>
    </row>
    <row r="63" spans="1:12" ht="19.5" customHeight="1">
      <c r="A63" s="165">
        <v>14</v>
      </c>
      <c r="B63" s="167" t="s">
        <v>38</v>
      </c>
      <c r="C63" s="134" t="s">
        <v>21</v>
      </c>
      <c r="D63" s="135">
        <v>209</v>
      </c>
      <c r="E63" s="135">
        <v>209</v>
      </c>
      <c r="F63" s="135">
        <v>9</v>
      </c>
      <c r="G63" s="136">
        <f t="shared" si="2"/>
        <v>4.3062200956937806</v>
      </c>
      <c r="H63" s="135">
        <v>200</v>
      </c>
      <c r="I63" s="136">
        <f t="shared" si="4"/>
        <v>95.693779904306226</v>
      </c>
      <c r="J63" s="12"/>
      <c r="K63" s="123">
        <f t="shared" si="5"/>
        <v>209</v>
      </c>
    </row>
    <row r="64" spans="1:12" ht="19.5" customHeight="1">
      <c r="A64" s="166"/>
      <c r="B64" s="167"/>
      <c r="C64" s="137" t="s">
        <v>22</v>
      </c>
      <c r="D64" s="135">
        <v>209</v>
      </c>
      <c r="E64" s="135">
        <v>209</v>
      </c>
      <c r="F64" s="135">
        <v>7</v>
      </c>
      <c r="G64" s="136">
        <f t="shared" si="2"/>
        <v>3.3492822966507179</v>
      </c>
      <c r="H64" s="135">
        <v>202</v>
      </c>
      <c r="I64" s="136">
        <f t="shared" si="4"/>
        <v>96.650717703349287</v>
      </c>
      <c r="J64" s="12"/>
      <c r="K64" s="123">
        <f t="shared" si="5"/>
        <v>209</v>
      </c>
    </row>
    <row r="65" spans="1:11" ht="19.5" customHeight="1">
      <c r="A65" s="166"/>
      <c r="B65" s="167"/>
      <c r="C65" s="134" t="s">
        <v>23</v>
      </c>
      <c r="D65" s="135">
        <v>198</v>
      </c>
      <c r="E65" s="135">
        <v>198</v>
      </c>
      <c r="F65" s="135">
        <v>2</v>
      </c>
      <c r="G65" s="136">
        <f t="shared" si="2"/>
        <v>1.0101010101010102</v>
      </c>
      <c r="H65" s="135">
        <v>196</v>
      </c>
      <c r="I65" s="136">
        <f t="shared" si="4"/>
        <v>98.98989898989899</v>
      </c>
      <c r="J65" s="12"/>
      <c r="K65" s="123">
        <f t="shared" si="5"/>
        <v>198</v>
      </c>
    </row>
    <row r="66" spans="1:11" ht="19.5" customHeight="1">
      <c r="A66" s="166"/>
      <c r="B66" s="167"/>
      <c r="C66" s="137" t="s">
        <v>24</v>
      </c>
      <c r="D66" s="135">
        <v>198</v>
      </c>
      <c r="E66" s="135">
        <v>198</v>
      </c>
      <c r="F66" s="135">
        <v>9</v>
      </c>
      <c r="G66" s="136">
        <f t="shared" si="2"/>
        <v>4.5454545454545459</v>
      </c>
      <c r="H66" s="135">
        <f>198-9</f>
        <v>189</v>
      </c>
      <c r="I66" s="136">
        <f t="shared" si="4"/>
        <v>95.454545454545453</v>
      </c>
      <c r="J66" s="12"/>
      <c r="K66" s="123">
        <f t="shared" si="5"/>
        <v>198</v>
      </c>
    </row>
    <row r="67" spans="1:11" ht="19.5" customHeight="1">
      <c r="A67" s="176">
        <v>15</v>
      </c>
      <c r="B67" s="175" t="s">
        <v>57</v>
      </c>
      <c r="C67" s="130" t="s">
        <v>21</v>
      </c>
      <c r="D67" s="131">
        <v>324</v>
      </c>
      <c r="E67" s="131">
        <v>324</v>
      </c>
      <c r="F67" s="131">
        <v>22</v>
      </c>
      <c r="G67" s="132">
        <f t="shared" si="2"/>
        <v>6.7901234567901234</v>
      </c>
      <c r="H67" s="131">
        <v>302</v>
      </c>
      <c r="I67" s="132">
        <f t="shared" si="4"/>
        <v>93.209876543209873</v>
      </c>
      <c r="J67" s="12"/>
      <c r="K67" s="123">
        <f t="shared" si="5"/>
        <v>324</v>
      </c>
    </row>
    <row r="68" spans="1:11" ht="19.5" customHeight="1">
      <c r="A68" s="177"/>
      <c r="B68" s="175"/>
      <c r="C68" s="133" t="s">
        <v>22</v>
      </c>
      <c r="D68" s="131">
        <v>324</v>
      </c>
      <c r="E68" s="131">
        <v>324</v>
      </c>
      <c r="F68" s="131">
        <v>9</v>
      </c>
      <c r="G68" s="132">
        <f t="shared" si="2"/>
        <v>2.7777777777777777</v>
      </c>
      <c r="H68" s="131">
        <v>315</v>
      </c>
      <c r="I68" s="132">
        <f t="shared" si="4"/>
        <v>97.222222222222214</v>
      </c>
      <c r="J68" s="12"/>
      <c r="K68" s="123">
        <f t="shared" si="5"/>
        <v>324</v>
      </c>
    </row>
    <row r="69" spans="1:11" ht="19.5" customHeight="1">
      <c r="A69" s="177"/>
      <c r="B69" s="175"/>
      <c r="C69" s="130" t="s">
        <v>23</v>
      </c>
      <c r="D69" s="131">
        <v>158</v>
      </c>
      <c r="E69" s="131">
        <v>158</v>
      </c>
      <c r="F69" s="131"/>
      <c r="G69" s="132">
        <f t="shared" si="2"/>
        <v>0</v>
      </c>
      <c r="H69" s="131">
        <v>158</v>
      </c>
      <c r="I69" s="132">
        <f t="shared" si="4"/>
        <v>100</v>
      </c>
      <c r="J69" s="12"/>
      <c r="K69" s="123">
        <f t="shared" si="5"/>
        <v>158</v>
      </c>
    </row>
    <row r="70" spans="1:11" ht="19.5" customHeight="1">
      <c r="A70" s="177"/>
      <c r="B70" s="175"/>
      <c r="C70" s="133" t="s">
        <v>24</v>
      </c>
      <c r="D70" s="131">
        <v>158</v>
      </c>
      <c r="E70" s="131">
        <v>158</v>
      </c>
      <c r="F70" s="131">
        <v>2</v>
      </c>
      <c r="G70" s="132">
        <f t="shared" si="2"/>
        <v>1.2658227848101264</v>
      </c>
      <c r="H70" s="131">
        <v>156</v>
      </c>
      <c r="I70" s="132">
        <f t="shared" si="4"/>
        <v>98.734177215189874</v>
      </c>
      <c r="J70" s="12"/>
      <c r="K70" s="123">
        <f t="shared" si="5"/>
        <v>158</v>
      </c>
    </row>
    <row r="71" spans="1:11" ht="19.5" customHeight="1">
      <c r="A71" s="165">
        <v>16</v>
      </c>
      <c r="B71" s="167" t="s">
        <v>39</v>
      </c>
      <c r="C71" s="134" t="s">
        <v>21</v>
      </c>
      <c r="D71" s="135">
        <v>784</v>
      </c>
      <c r="E71" s="135">
        <v>784</v>
      </c>
      <c r="F71" s="135">
        <v>77</v>
      </c>
      <c r="G71" s="136">
        <f t="shared" si="2"/>
        <v>9.8214285714285712</v>
      </c>
      <c r="H71" s="135">
        <v>707</v>
      </c>
      <c r="I71" s="136">
        <f t="shared" si="4"/>
        <v>90.178571428571431</v>
      </c>
      <c r="J71" s="12"/>
      <c r="K71" s="123">
        <f t="shared" si="5"/>
        <v>784</v>
      </c>
    </row>
    <row r="72" spans="1:11" ht="19.5" customHeight="1">
      <c r="A72" s="166"/>
      <c r="B72" s="167"/>
      <c r="C72" s="137" t="s">
        <v>22</v>
      </c>
      <c r="D72" s="135">
        <v>784</v>
      </c>
      <c r="E72" s="135">
        <v>784</v>
      </c>
      <c r="F72" s="135">
        <v>48</v>
      </c>
      <c r="G72" s="136">
        <f t="shared" ref="G72:G135" si="9">F72/D72%</f>
        <v>6.1224489795918364</v>
      </c>
      <c r="H72" s="135">
        <v>736</v>
      </c>
      <c r="I72" s="136">
        <f t="shared" ref="I72:I135" si="10">H72/D72%</f>
        <v>93.877551020408163</v>
      </c>
      <c r="J72" s="12"/>
      <c r="K72" s="123">
        <f t="shared" ref="K72:K135" si="11">F72+H72</f>
        <v>784</v>
      </c>
    </row>
    <row r="73" spans="1:11" ht="19.5" customHeight="1">
      <c r="A73" s="166"/>
      <c r="B73" s="167"/>
      <c r="C73" s="134" t="s">
        <v>23</v>
      </c>
      <c r="D73" s="135">
        <v>455</v>
      </c>
      <c r="E73" s="135">
        <v>455</v>
      </c>
      <c r="F73" s="135">
        <v>2</v>
      </c>
      <c r="G73" s="136">
        <f t="shared" si="9"/>
        <v>0.43956043956043955</v>
      </c>
      <c r="H73" s="135">
        <v>453</v>
      </c>
      <c r="I73" s="136">
        <f t="shared" si="10"/>
        <v>99.560439560439562</v>
      </c>
      <c r="J73" s="12"/>
      <c r="K73" s="123">
        <f t="shared" si="11"/>
        <v>455</v>
      </c>
    </row>
    <row r="74" spans="1:11" ht="19.5" customHeight="1">
      <c r="A74" s="166"/>
      <c r="B74" s="167"/>
      <c r="C74" s="137" t="s">
        <v>24</v>
      </c>
      <c r="D74" s="135">
        <v>455</v>
      </c>
      <c r="E74" s="135">
        <v>455</v>
      </c>
      <c r="F74" s="135">
        <v>8</v>
      </c>
      <c r="G74" s="136">
        <f t="shared" si="9"/>
        <v>1.7582417582417582</v>
      </c>
      <c r="H74" s="135">
        <v>447</v>
      </c>
      <c r="I74" s="136">
        <f t="shared" si="10"/>
        <v>98.241758241758248</v>
      </c>
      <c r="J74" s="12"/>
      <c r="K74" s="123">
        <f t="shared" si="11"/>
        <v>455</v>
      </c>
    </row>
    <row r="75" spans="1:11" ht="19.5" customHeight="1">
      <c r="A75" s="176">
        <v>17</v>
      </c>
      <c r="B75" s="175" t="s">
        <v>40</v>
      </c>
      <c r="C75" s="130" t="s">
        <v>21</v>
      </c>
      <c r="D75" s="131">
        <v>208</v>
      </c>
      <c r="E75" s="131">
        <v>208</v>
      </c>
      <c r="F75" s="131">
        <v>3</v>
      </c>
      <c r="G75" s="132">
        <f t="shared" si="9"/>
        <v>1.4423076923076923</v>
      </c>
      <c r="H75" s="131">
        <v>205</v>
      </c>
      <c r="I75" s="132">
        <f t="shared" si="10"/>
        <v>98.557692307692307</v>
      </c>
      <c r="J75" s="12"/>
      <c r="K75" s="123">
        <f t="shared" si="11"/>
        <v>208</v>
      </c>
    </row>
    <row r="76" spans="1:11" ht="19.5" customHeight="1">
      <c r="A76" s="177"/>
      <c r="B76" s="175"/>
      <c r="C76" s="133" t="s">
        <v>22</v>
      </c>
      <c r="D76" s="131">
        <v>208</v>
      </c>
      <c r="E76" s="131">
        <v>208</v>
      </c>
      <c r="F76" s="131"/>
      <c r="G76" s="132">
        <f t="shared" si="9"/>
        <v>0</v>
      </c>
      <c r="H76" s="131">
        <v>208</v>
      </c>
      <c r="I76" s="132">
        <f t="shared" si="10"/>
        <v>100</v>
      </c>
      <c r="J76" s="12"/>
      <c r="K76" s="123">
        <f t="shared" si="11"/>
        <v>208</v>
      </c>
    </row>
    <row r="77" spans="1:11" ht="19.5" customHeight="1">
      <c r="A77" s="177"/>
      <c r="B77" s="175"/>
      <c r="C77" s="130" t="s">
        <v>23</v>
      </c>
      <c r="D77" s="131">
        <v>170</v>
      </c>
      <c r="E77" s="131">
        <v>170</v>
      </c>
      <c r="F77" s="131"/>
      <c r="G77" s="132">
        <f t="shared" si="9"/>
        <v>0</v>
      </c>
      <c r="H77" s="131">
        <v>170</v>
      </c>
      <c r="I77" s="132">
        <f t="shared" si="10"/>
        <v>100</v>
      </c>
      <c r="J77" s="12"/>
      <c r="K77" s="123">
        <f t="shared" si="11"/>
        <v>170</v>
      </c>
    </row>
    <row r="78" spans="1:11" ht="19.5" customHeight="1">
      <c r="A78" s="177"/>
      <c r="B78" s="175"/>
      <c r="C78" s="133" t="s">
        <v>24</v>
      </c>
      <c r="D78" s="131">
        <v>170</v>
      </c>
      <c r="E78" s="131">
        <v>170</v>
      </c>
      <c r="F78" s="131"/>
      <c r="G78" s="132">
        <f t="shared" si="9"/>
        <v>0</v>
      </c>
      <c r="H78" s="131">
        <v>170</v>
      </c>
      <c r="I78" s="132">
        <f t="shared" si="10"/>
        <v>100</v>
      </c>
      <c r="J78" s="12"/>
      <c r="K78" s="123">
        <f t="shared" si="11"/>
        <v>170</v>
      </c>
    </row>
    <row r="79" spans="1:11" ht="19.5" customHeight="1">
      <c r="A79" s="165">
        <v>18</v>
      </c>
      <c r="B79" s="167" t="s">
        <v>41</v>
      </c>
      <c r="C79" s="134" t="s">
        <v>21</v>
      </c>
      <c r="D79" s="135">
        <v>293</v>
      </c>
      <c r="E79" s="135">
        <v>293</v>
      </c>
      <c r="F79" s="135">
        <v>22</v>
      </c>
      <c r="G79" s="136">
        <f t="shared" si="9"/>
        <v>7.5085324232081909</v>
      </c>
      <c r="H79" s="135">
        <v>271</v>
      </c>
      <c r="I79" s="136">
        <f t="shared" si="10"/>
        <v>92.491467576791806</v>
      </c>
      <c r="J79" s="12"/>
      <c r="K79" s="123">
        <f t="shared" si="11"/>
        <v>293</v>
      </c>
    </row>
    <row r="80" spans="1:11" ht="19.5" customHeight="1">
      <c r="A80" s="166"/>
      <c r="B80" s="167"/>
      <c r="C80" s="137" t="s">
        <v>22</v>
      </c>
      <c r="D80" s="135">
        <v>293</v>
      </c>
      <c r="E80" s="135">
        <v>293</v>
      </c>
      <c r="F80" s="135">
        <v>6</v>
      </c>
      <c r="G80" s="136">
        <f t="shared" si="9"/>
        <v>2.0477815699658701</v>
      </c>
      <c r="H80" s="135">
        <v>287</v>
      </c>
      <c r="I80" s="136">
        <f t="shared" si="10"/>
        <v>97.952218430034122</v>
      </c>
      <c r="J80" s="12"/>
      <c r="K80" s="123">
        <f t="shared" si="11"/>
        <v>293</v>
      </c>
    </row>
    <row r="81" spans="1:11" ht="19.5" customHeight="1">
      <c r="A81" s="166"/>
      <c r="B81" s="167"/>
      <c r="C81" s="134" t="s">
        <v>23</v>
      </c>
      <c r="D81" s="135">
        <v>206</v>
      </c>
      <c r="E81" s="135">
        <v>206</v>
      </c>
      <c r="F81" s="135">
        <v>0</v>
      </c>
      <c r="G81" s="136">
        <f t="shared" si="9"/>
        <v>0</v>
      </c>
      <c r="H81" s="135">
        <v>206</v>
      </c>
      <c r="I81" s="136">
        <f t="shared" si="10"/>
        <v>100</v>
      </c>
      <c r="J81" s="12"/>
      <c r="K81" s="123">
        <f t="shared" si="11"/>
        <v>206</v>
      </c>
    </row>
    <row r="82" spans="1:11" ht="19.5" customHeight="1">
      <c r="A82" s="166"/>
      <c r="B82" s="167"/>
      <c r="C82" s="137" t="s">
        <v>24</v>
      </c>
      <c r="D82" s="135">
        <v>206</v>
      </c>
      <c r="E82" s="135">
        <v>206</v>
      </c>
      <c r="F82" s="135">
        <v>0</v>
      </c>
      <c r="G82" s="136">
        <f t="shared" si="9"/>
        <v>0</v>
      </c>
      <c r="H82" s="135">
        <v>206</v>
      </c>
      <c r="I82" s="136">
        <f t="shared" si="10"/>
        <v>100</v>
      </c>
      <c r="J82" s="12"/>
      <c r="K82" s="123">
        <f t="shared" si="11"/>
        <v>206</v>
      </c>
    </row>
    <row r="83" spans="1:11" ht="19.5" customHeight="1">
      <c r="A83" s="176">
        <v>19</v>
      </c>
      <c r="B83" s="175" t="s">
        <v>42</v>
      </c>
      <c r="C83" s="130" t="s">
        <v>21</v>
      </c>
      <c r="D83" s="131">
        <v>254</v>
      </c>
      <c r="E83" s="131">
        <v>254</v>
      </c>
      <c r="F83" s="131">
        <v>3</v>
      </c>
      <c r="G83" s="132">
        <f t="shared" si="9"/>
        <v>1.1811023622047243</v>
      </c>
      <c r="H83" s="131">
        <v>251</v>
      </c>
      <c r="I83" s="132">
        <f t="shared" si="10"/>
        <v>98.818897637795274</v>
      </c>
      <c r="J83" s="12"/>
      <c r="K83" s="123">
        <f t="shared" si="11"/>
        <v>254</v>
      </c>
    </row>
    <row r="84" spans="1:11" ht="19.5" customHeight="1">
      <c r="A84" s="177"/>
      <c r="B84" s="175"/>
      <c r="C84" s="133" t="s">
        <v>22</v>
      </c>
      <c r="D84" s="131">
        <v>254</v>
      </c>
      <c r="E84" s="131">
        <v>254</v>
      </c>
      <c r="F84" s="131">
        <v>2</v>
      </c>
      <c r="G84" s="132">
        <f t="shared" si="9"/>
        <v>0.78740157480314954</v>
      </c>
      <c r="H84" s="131">
        <v>252</v>
      </c>
      <c r="I84" s="132">
        <f t="shared" si="10"/>
        <v>99.212598425196845</v>
      </c>
      <c r="J84" s="12"/>
      <c r="K84" s="123">
        <f t="shared" si="11"/>
        <v>254</v>
      </c>
    </row>
    <row r="85" spans="1:11" ht="19.5" customHeight="1">
      <c r="A85" s="177"/>
      <c r="B85" s="175"/>
      <c r="C85" s="130" t="s">
        <v>23</v>
      </c>
      <c r="D85" s="131">
        <v>152</v>
      </c>
      <c r="E85" s="131">
        <v>152</v>
      </c>
      <c r="F85" s="131"/>
      <c r="G85" s="132">
        <f t="shared" si="9"/>
        <v>0</v>
      </c>
      <c r="H85" s="131">
        <v>152</v>
      </c>
      <c r="I85" s="132">
        <f t="shared" si="10"/>
        <v>100</v>
      </c>
      <c r="J85" s="12"/>
      <c r="K85" s="123">
        <f t="shared" si="11"/>
        <v>152</v>
      </c>
    </row>
    <row r="86" spans="1:11" ht="19.5" customHeight="1">
      <c r="A86" s="177"/>
      <c r="B86" s="175"/>
      <c r="C86" s="133" t="s">
        <v>24</v>
      </c>
      <c r="D86" s="131">
        <v>152</v>
      </c>
      <c r="E86" s="131">
        <v>152</v>
      </c>
      <c r="F86" s="131">
        <v>10</v>
      </c>
      <c r="G86" s="132">
        <f t="shared" si="9"/>
        <v>6.5789473684210522</v>
      </c>
      <c r="H86" s="131">
        <v>142</v>
      </c>
      <c r="I86" s="132">
        <f t="shared" si="10"/>
        <v>93.421052631578945</v>
      </c>
      <c r="J86" s="12"/>
      <c r="K86" s="123">
        <f t="shared" si="11"/>
        <v>152</v>
      </c>
    </row>
    <row r="87" spans="1:11" ht="19.5" customHeight="1">
      <c r="A87" s="165">
        <v>20</v>
      </c>
      <c r="B87" s="167" t="s">
        <v>43</v>
      </c>
      <c r="C87" s="134" t="s">
        <v>21</v>
      </c>
      <c r="D87" s="135">
        <v>167</v>
      </c>
      <c r="E87" s="135">
        <v>167</v>
      </c>
      <c r="F87" s="135">
        <v>10</v>
      </c>
      <c r="G87" s="136">
        <f t="shared" si="9"/>
        <v>5.9880239520958085</v>
      </c>
      <c r="H87" s="135">
        <v>157</v>
      </c>
      <c r="I87" s="136">
        <f t="shared" si="10"/>
        <v>94.011976047904199</v>
      </c>
      <c r="J87" s="12"/>
      <c r="K87" s="123">
        <f t="shared" si="11"/>
        <v>167</v>
      </c>
    </row>
    <row r="88" spans="1:11" ht="19.5" customHeight="1">
      <c r="A88" s="166"/>
      <c r="B88" s="167"/>
      <c r="C88" s="137" t="s">
        <v>22</v>
      </c>
      <c r="D88" s="135">
        <v>167</v>
      </c>
      <c r="E88" s="135">
        <v>167</v>
      </c>
      <c r="F88" s="135">
        <v>10</v>
      </c>
      <c r="G88" s="136">
        <f t="shared" si="9"/>
        <v>5.9880239520958085</v>
      </c>
      <c r="H88" s="135">
        <v>157</v>
      </c>
      <c r="I88" s="136">
        <f t="shared" si="10"/>
        <v>94.011976047904199</v>
      </c>
      <c r="J88" s="12"/>
      <c r="K88" s="123">
        <f t="shared" si="11"/>
        <v>167</v>
      </c>
    </row>
    <row r="89" spans="1:11" ht="19.5" customHeight="1">
      <c r="A89" s="166"/>
      <c r="B89" s="167"/>
      <c r="C89" s="134" t="s">
        <v>23</v>
      </c>
      <c r="D89" s="135">
        <v>117</v>
      </c>
      <c r="E89" s="135">
        <v>117</v>
      </c>
      <c r="F89" s="135"/>
      <c r="G89" s="136">
        <f t="shared" si="9"/>
        <v>0</v>
      </c>
      <c r="H89" s="135">
        <v>117</v>
      </c>
      <c r="I89" s="136">
        <f t="shared" si="10"/>
        <v>100</v>
      </c>
      <c r="J89" s="12"/>
      <c r="K89" s="123">
        <f t="shared" si="11"/>
        <v>117</v>
      </c>
    </row>
    <row r="90" spans="1:11" ht="19.5" customHeight="1">
      <c r="A90" s="166"/>
      <c r="B90" s="167"/>
      <c r="C90" s="137" t="s">
        <v>24</v>
      </c>
      <c r="D90" s="135">
        <v>117</v>
      </c>
      <c r="E90" s="135">
        <v>117</v>
      </c>
      <c r="F90" s="135"/>
      <c r="G90" s="136">
        <f t="shared" si="9"/>
        <v>0</v>
      </c>
      <c r="H90" s="135">
        <v>117</v>
      </c>
      <c r="I90" s="136">
        <f t="shared" si="10"/>
        <v>100</v>
      </c>
      <c r="J90" s="12"/>
      <c r="K90" s="123">
        <f t="shared" si="11"/>
        <v>117</v>
      </c>
    </row>
    <row r="91" spans="1:11" ht="19.5" customHeight="1">
      <c r="A91" s="176">
        <v>21</v>
      </c>
      <c r="B91" s="175" t="s">
        <v>44</v>
      </c>
      <c r="C91" s="130" t="s">
        <v>21</v>
      </c>
      <c r="D91" s="131">
        <v>161</v>
      </c>
      <c r="E91" s="131">
        <v>161</v>
      </c>
      <c r="F91" s="131">
        <v>12</v>
      </c>
      <c r="G91" s="132">
        <f t="shared" si="9"/>
        <v>7.4534161490683228</v>
      </c>
      <c r="H91" s="131">
        <v>149</v>
      </c>
      <c r="I91" s="132">
        <f t="shared" si="10"/>
        <v>92.546583850931668</v>
      </c>
      <c r="J91" s="12"/>
      <c r="K91" s="123">
        <f t="shared" si="11"/>
        <v>161</v>
      </c>
    </row>
    <row r="92" spans="1:11" ht="19.5" customHeight="1">
      <c r="A92" s="177"/>
      <c r="B92" s="175"/>
      <c r="C92" s="133" t="s">
        <v>22</v>
      </c>
      <c r="D92" s="131">
        <v>161</v>
      </c>
      <c r="E92" s="131">
        <v>161</v>
      </c>
      <c r="F92" s="131">
        <v>12</v>
      </c>
      <c r="G92" s="132">
        <f t="shared" si="9"/>
        <v>7.4534161490683228</v>
      </c>
      <c r="H92" s="131">
        <v>149</v>
      </c>
      <c r="I92" s="132">
        <f t="shared" si="10"/>
        <v>92.546583850931668</v>
      </c>
      <c r="J92" s="12"/>
      <c r="K92" s="123">
        <f t="shared" si="11"/>
        <v>161</v>
      </c>
    </row>
    <row r="93" spans="1:11" ht="19.5" customHeight="1">
      <c r="A93" s="177"/>
      <c r="B93" s="175"/>
      <c r="C93" s="130" t="s">
        <v>23</v>
      </c>
      <c r="D93" s="131">
        <v>120</v>
      </c>
      <c r="E93" s="131">
        <v>120</v>
      </c>
      <c r="F93" s="131">
        <v>2</v>
      </c>
      <c r="G93" s="132">
        <f t="shared" si="9"/>
        <v>1.6666666666666667</v>
      </c>
      <c r="H93" s="131">
        <v>118</v>
      </c>
      <c r="I93" s="132">
        <f t="shared" si="10"/>
        <v>98.333333333333343</v>
      </c>
      <c r="J93" s="12"/>
      <c r="K93" s="123">
        <f t="shared" si="11"/>
        <v>120</v>
      </c>
    </row>
    <row r="94" spans="1:11" ht="19.5" customHeight="1">
      <c r="A94" s="177"/>
      <c r="B94" s="175"/>
      <c r="C94" s="133" t="s">
        <v>24</v>
      </c>
      <c r="D94" s="131">
        <v>120</v>
      </c>
      <c r="E94" s="131">
        <v>120</v>
      </c>
      <c r="F94" s="131"/>
      <c r="G94" s="132">
        <f t="shared" si="9"/>
        <v>0</v>
      </c>
      <c r="H94" s="131">
        <v>120</v>
      </c>
      <c r="I94" s="132">
        <f t="shared" si="10"/>
        <v>100</v>
      </c>
      <c r="J94" s="12"/>
      <c r="K94" s="123">
        <f t="shared" si="11"/>
        <v>120</v>
      </c>
    </row>
    <row r="95" spans="1:11" ht="19.5" customHeight="1">
      <c r="A95" s="165">
        <v>22</v>
      </c>
      <c r="B95" s="167" t="s">
        <v>45</v>
      </c>
      <c r="C95" s="134" t="s">
        <v>21</v>
      </c>
      <c r="D95" s="135">
        <v>249</v>
      </c>
      <c r="E95" s="135">
        <v>249</v>
      </c>
      <c r="F95" s="135">
        <v>18</v>
      </c>
      <c r="G95" s="136">
        <f t="shared" si="9"/>
        <v>7.2289156626506017</v>
      </c>
      <c r="H95" s="135">
        <v>231</v>
      </c>
      <c r="I95" s="136">
        <f t="shared" si="10"/>
        <v>92.771084337349393</v>
      </c>
      <c r="J95" s="12"/>
      <c r="K95" s="123">
        <f t="shared" si="11"/>
        <v>249</v>
      </c>
    </row>
    <row r="96" spans="1:11" ht="19.5" customHeight="1">
      <c r="A96" s="166"/>
      <c r="B96" s="167"/>
      <c r="C96" s="137" t="s">
        <v>22</v>
      </c>
      <c r="D96" s="135">
        <v>249</v>
      </c>
      <c r="E96" s="135">
        <v>249</v>
      </c>
      <c r="F96" s="135">
        <v>3</v>
      </c>
      <c r="G96" s="136">
        <f t="shared" si="9"/>
        <v>1.2048192771084336</v>
      </c>
      <c r="H96" s="135">
        <v>246</v>
      </c>
      <c r="I96" s="136">
        <f t="shared" si="10"/>
        <v>98.795180722891558</v>
      </c>
      <c r="J96" s="12"/>
      <c r="K96" s="123">
        <f t="shared" si="11"/>
        <v>249</v>
      </c>
    </row>
    <row r="97" spans="1:13" ht="19.5" customHeight="1">
      <c r="A97" s="166"/>
      <c r="B97" s="167"/>
      <c r="C97" s="134" t="s">
        <v>23</v>
      </c>
      <c r="D97" s="135">
        <v>214</v>
      </c>
      <c r="E97" s="135">
        <v>214</v>
      </c>
      <c r="F97" s="135">
        <v>2</v>
      </c>
      <c r="G97" s="136">
        <f t="shared" si="9"/>
        <v>0.93457943925233644</v>
      </c>
      <c r="H97" s="135">
        <v>212</v>
      </c>
      <c r="I97" s="136">
        <f t="shared" si="10"/>
        <v>99.065420560747654</v>
      </c>
      <c r="J97" s="12"/>
      <c r="K97" s="123">
        <f t="shared" si="11"/>
        <v>214</v>
      </c>
    </row>
    <row r="98" spans="1:13" ht="19.5" customHeight="1">
      <c r="A98" s="166"/>
      <c r="B98" s="167"/>
      <c r="C98" s="137" t="s">
        <v>24</v>
      </c>
      <c r="D98" s="135">
        <v>214</v>
      </c>
      <c r="E98" s="135">
        <v>214</v>
      </c>
      <c r="F98" s="135">
        <v>14</v>
      </c>
      <c r="G98" s="136">
        <f t="shared" si="9"/>
        <v>6.5420560747663545</v>
      </c>
      <c r="H98" s="135">
        <v>200</v>
      </c>
      <c r="I98" s="136">
        <f t="shared" si="10"/>
        <v>93.457943925233636</v>
      </c>
      <c r="J98" s="12"/>
      <c r="K98" s="123">
        <f t="shared" si="11"/>
        <v>214</v>
      </c>
    </row>
    <row r="99" spans="1:13" ht="19.5" customHeight="1">
      <c r="A99" s="176">
        <v>23</v>
      </c>
      <c r="B99" s="175" t="s">
        <v>46</v>
      </c>
      <c r="C99" s="130" t="s">
        <v>21</v>
      </c>
      <c r="D99" s="43">
        <v>394</v>
      </c>
      <c r="E99" s="43">
        <v>394</v>
      </c>
      <c r="F99" s="43">
        <v>32</v>
      </c>
      <c r="G99" s="132">
        <f t="shared" si="9"/>
        <v>8.1218274111675122</v>
      </c>
      <c r="H99" s="43">
        <v>362</v>
      </c>
      <c r="I99" s="132">
        <f t="shared" si="10"/>
        <v>91.878172588832484</v>
      </c>
      <c r="J99" s="12"/>
      <c r="K99" s="123">
        <f t="shared" si="11"/>
        <v>394</v>
      </c>
    </row>
    <row r="100" spans="1:13" ht="19.5" customHeight="1">
      <c r="A100" s="177"/>
      <c r="B100" s="175"/>
      <c r="C100" s="133" t="s">
        <v>22</v>
      </c>
      <c r="D100" s="43">
        <v>394</v>
      </c>
      <c r="E100" s="43">
        <v>394</v>
      </c>
      <c r="F100" s="43">
        <v>11</v>
      </c>
      <c r="G100" s="132">
        <f t="shared" si="9"/>
        <v>2.7918781725888326</v>
      </c>
      <c r="H100" s="43">
        <v>383</v>
      </c>
      <c r="I100" s="132">
        <f t="shared" si="10"/>
        <v>97.208121827411162</v>
      </c>
      <c r="J100" s="12"/>
      <c r="K100" s="123">
        <f t="shared" si="11"/>
        <v>394</v>
      </c>
    </row>
    <row r="101" spans="1:13" ht="19.5" customHeight="1">
      <c r="A101" s="177"/>
      <c r="B101" s="175"/>
      <c r="C101" s="130" t="s">
        <v>23</v>
      </c>
      <c r="D101" s="43">
        <v>215</v>
      </c>
      <c r="E101" s="43">
        <v>215</v>
      </c>
      <c r="F101" s="43">
        <v>2</v>
      </c>
      <c r="G101" s="132">
        <f t="shared" si="9"/>
        <v>0.93023255813953487</v>
      </c>
      <c r="H101" s="43">
        <v>213</v>
      </c>
      <c r="I101" s="132">
        <f t="shared" si="10"/>
        <v>99.069767441860463</v>
      </c>
      <c r="J101" s="12"/>
      <c r="K101" s="123">
        <f t="shared" si="11"/>
        <v>215</v>
      </c>
    </row>
    <row r="102" spans="1:13" ht="19.5" customHeight="1">
      <c r="A102" s="177"/>
      <c r="B102" s="175"/>
      <c r="C102" s="133" t="s">
        <v>24</v>
      </c>
      <c r="D102" s="43">
        <v>215</v>
      </c>
      <c r="E102" s="43">
        <v>215</v>
      </c>
      <c r="F102" s="43">
        <v>10</v>
      </c>
      <c r="G102" s="132">
        <f t="shared" si="9"/>
        <v>4.6511627906976747</v>
      </c>
      <c r="H102" s="43">
        <v>205</v>
      </c>
      <c r="I102" s="132">
        <f t="shared" si="10"/>
        <v>95.348837209302332</v>
      </c>
      <c r="J102" s="12"/>
      <c r="K102" s="123">
        <f t="shared" si="11"/>
        <v>215</v>
      </c>
    </row>
    <row r="103" spans="1:13" ht="19.5" customHeight="1">
      <c r="A103" s="165">
        <v>24</v>
      </c>
      <c r="B103" s="167" t="s">
        <v>47</v>
      </c>
      <c r="C103" s="134" t="s">
        <v>21</v>
      </c>
      <c r="D103" s="135">
        <v>395</v>
      </c>
      <c r="E103" s="135">
        <v>395</v>
      </c>
      <c r="F103" s="135">
        <v>47</v>
      </c>
      <c r="G103" s="136">
        <f t="shared" si="9"/>
        <v>11.898734177215189</v>
      </c>
      <c r="H103" s="135">
        <v>348</v>
      </c>
      <c r="I103" s="136">
        <f t="shared" si="10"/>
        <v>88.101265822784811</v>
      </c>
      <c r="J103" s="12"/>
      <c r="K103" s="123">
        <f t="shared" si="11"/>
        <v>395</v>
      </c>
    </row>
    <row r="104" spans="1:13" ht="19.5" customHeight="1">
      <c r="A104" s="166"/>
      <c r="B104" s="167"/>
      <c r="C104" s="137" t="s">
        <v>22</v>
      </c>
      <c r="D104" s="135">
        <v>395</v>
      </c>
      <c r="E104" s="135">
        <v>395</v>
      </c>
      <c r="F104" s="135">
        <v>24</v>
      </c>
      <c r="G104" s="136">
        <f t="shared" si="9"/>
        <v>6.0759493670886071</v>
      </c>
      <c r="H104" s="135">
        <v>371</v>
      </c>
      <c r="I104" s="136">
        <f t="shared" si="10"/>
        <v>93.924050632911388</v>
      </c>
      <c r="J104" s="12"/>
      <c r="K104" s="123">
        <f t="shared" si="11"/>
        <v>395</v>
      </c>
    </row>
    <row r="105" spans="1:13" ht="19.5" customHeight="1">
      <c r="A105" s="166"/>
      <c r="B105" s="167"/>
      <c r="C105" s="134" t="s">
        <v>23</v>
      </c>
      <c r="D105" s="135">
        <v>355</v>
      </c>
      <c r="E105" s="135">
        <v>355</v>
      </c>
      <c r="F105" s="135">
        <v>1</v>
      </c>
      <c r="G105" s="136">
        <f t="shared" si="9"/>
        <v>0.28169014084507044</v>
      </c>
      <c r="H105" s="135">
        <v>354</v>
      </c>
      <c r="I105" s="136">
        <f t="shared" si="10"/>
        <v>99.718309859154928</v>
      </c>
      <c r="J105" s="12"/>
      <c r="K105" s="123">
        <f t="shared" si="11"/>
        <v>355</v>
      </c>
    </row>
    <row r="106" spans="1:13" ht="19.5" customHeight="1">
      <c r="A106" s="166"/>
      <c r="B106" s="167"/>
      <c r="C106" s="137" t="s">
        <v>24</v>
      </c>
      <c r="D106" s="135">
        <v>355</v>
      </c>
      <c r="E106" s="135">
        <v>355</v>
      </c>
      <c r="F106" s="135">
        <v>36</v>
      </c>
      <c r="G106" s="136">
        <f t="shared" si="9"/>
        <v>10.140845070422536</v>
      </c>
      <c r="H106" s="135">
        <v>319</v>
      </c>
      <c r="I106" s="136">
        <f t="shared" si="10"/>
        <v>89.859154929577471</v>
      </c>
      <c r="J106" s="12"/>
      <c r="K106" s="123">
        <f t="shared" si="11"/>
        <v>355</v>
      </c>
    </row>
    <row r="107" spans="1:13" ht="19.5" customHeight="1">
      <c r="A107" s="176">
        <v>25</v>
      </c>
      <c r="B107" s="175" t="s">
        <v>48</v>
      </c>
      <c r="C107" s="130" t="s">
        <v>21</v>
      </c>
      <c r="D107" s="131">
        <v>336</v>
      </c>
      <c r="E107" s="131">
        <v>336</v>
      </c>
      <c r="F107" s="131">
        <v>27</v>
      </c>
      <c r="G107" s="132">
        <f t="shared" si="9"/>
        <v>8.0357142857142865</v>
      </c>
      <c r="H107" s="131">
        <v>309</v>
      </c>
      <c r="I107" s="132">
        <f t="shared" si="10"/>
        <v>91.964285714285722</v>
      </c>
      <c r="J107" s="12"/>
      <c r="K107" s="123">
        <f t="shared" si="11"/>
        <v>336</v>
      </c>
    </row>
    <row r="108" spans="1:13" ht="19.5" customHeight="1">
      <c r="A108" s="177"/>
      <c r="B108" s="175"/>
      <c r="C108" s="133" t="s">
        <v>22</v>
      </c>
      <c r="D108" s="131">
        <v>336</v>
      </c>
      <c r="E108" s="131">
        <v>336</v>
      </c>
      <c r="F108" s="131">
        <v>19</v>
      </c>
      <c r="G108" s="132">
        <f t="shared" si="9"/>
        <v>5.6547619047619051</v>
      </c>
      <c r="H108" s="131">
        <v>317</v>
      </c>
      <c r="I108" s="132">
        <f t="shared" si="10"/>
        <v>94.345238095238102</v>
      </c>
      <c r="J108" s="12"/>
      <c r="K108" s="123">
        <f t="shared" si="11"/>
        <v>336</v>
      </c>
    </row>
    <row r="109" spans="1:13" ht="19.5" customHeight="1">
      <c r="A109" s="177"/>
      <c r="B109" s="175"/>
      <c r="C109" s="130" t="s">
        <v>23</v>
      </c>
      <c r="D109" s="131">
        <v>383</v>
      </c>
      <c r="E109" s="131">
        <v>383</v>
      </c>
      <c r="F109" s="131">
        <v>7</v>
      </c>
      <c r="G109" s="132">
        <f t="shared" si="9"/>
        <v>1.8276762402088773</v>
      </c>
      <c r="H109" s="131">
        <v>376</v>
      </c>
      <c r="I109" s="132">
        <f t="shared" si="10"/>
        <v>98.172323759791126</v>
      </c>
      <c r="J109" s="12"/>
      <c r="K109" s="123">
        <f t="shared" si="11"/>
        <v>383</v>
      </c>
      <c r="M109" s="123" t="s">
        <v>49</v>
      </c>
    </row>
    <row r="110" spans="1:13" ht="19.5" customHeight="1">
      <c r="A110" s="177"/>
      <c r="B110" s="175"/>
      <c r="C110" s="133" t="s">
        <v>24</v>
      </c>
      <c r="D110" s="131">
        <v>383</v>
      </c>
      <c r="E110" s="131">
        <v>383</v>
      </c>
      <c r="F110" s="131">
        <v>49</v>
      </c>
      <c r="G110" s="132">
        <f t="shared" si="9"/>
        <v>12.793733681462141</v>
      </c>
      <c r="H110" s="131">
        <v>334</v>
      </c>
      <c r="I110" s="132">
        <f t="shared" si="10"/>
        <v>87.206266318537857</v>
      </c>
      <c r="J110" s="12"/>
      <c r="K110" s="123">
        <f t="shared" si="11"/>
        <v>383</v>
      </c>
    </row>
    <row r="111" spans="1:13" ht="19.5" customHeight="1">
      <c r="A111" s="165">
        <v>26</v>
      </c>
      <c r="B111" s="167" t="s">
        <v>50</v>
      </c>
      <c r="C111" s="134" t="s">
        <v>21</v>
      </c>
      <c r="D111" s="135">
        <v>277</v>
      </c>
      <c r="E111" s="135">
        <v>277</v>
      </c>
      <c r="F111" s="135">
        <v>4</v>
      </c>
      <c r="G111" s="136">
        <f t="shared" si="9"/>
        <v>1.4440433212996391</v>
      </c>
      <c r="H111" s="135">
        <v>273</v>
      </c>
      <c r="I111" s="136">
        <f t="shared" si="10"/>
        <v>98.555956678700355</v>
      </c>
      <c r="J111" s="12"/>
      <c r="K111" s="123">
        <f t="shared" si="11"/>
        <v>277</v>
      </c>
    </row>
    <row r="112" spans="1:13" ht="19.5" customHeight="1">
      <c r="A112" s="166"/>
      <c r="B112" s="167"/>
      <c r="C112" s="137" t="s">
        <v>22</v>
      </c>
      <c r="D112" s="135">
        <v>277</v>
      </c>
      <c r="E112" s="135">
        <v>277</v>
      </c>
      <c r="F112" s="135">
        <v>3</v>
      </c>
      <c r="G112" s="136">
        <f t="shared" si="9"/>
        <v>1.0830324909747293</v>
      </c>
      <c r="H112" s="135">
        <v>274</v>
      </c>
      <c r="I112" s="136">
        <f t="shared" si="10"/>
        <v>98.91696750902527</v>
      </c>
      <c r="J112" s="12"/>
      <c r="K112" s="123">
        <f t="shared" si="11"/>
        <v>277</v>
      </c>
      <c r="M112" s="123" t="s">
        <v>51</v>
      </c>
    </row>
    <row r="113" spans="1:11" ht="19.5" customHeight="1">
      <c r="A113" s="166"/>
      <c r="B113" s="167"/>
      <c r="C113" s="134" t="s">
        <v>23</v>
      </c>
      <c r="D113" s="135">
        <v>171</v>
      </c>
      <c r="E113" s="135">
        <v>171</v>
      </c>
      <c r="F113" s="135"/>
      <c r="G113" s="136">
        <f t="shared" si="9"/>
        <v>0</v>
      </c>
      <c r="H113" s="135">
        <v>171</v>
      </c>
      <c r="I113" s="136">
        <f t="shared" si="10"/>
        <v>100</v>
      </c>
      <c r="J113" s="12"/>
      <c r="K113" s="123">
        <f t="shared" si="11"/>
        <v>171</v>
      </c>
    </row>
    <row r="114" spans="1:11" ht="19.5" customHeight="1">
      <c r="A114" s="166"/>
      <c r="B114" s="167"/>
      <c r="C114" s="137" t="s">
        <v>24</v>
      </c>
      <c r="D114" s="135">
        <v>171</v>
      </c>
      <c r="E114" s="135">
        <v>171</v>
      </c>
      <c r="F114" s="135">
        <v>5</v>
      </c>
      <c r="G114" s="136">
        <f t="shared" si="9"/>
        <v>2.9239766081871346</v>
      </c>
      <c r="H114" s="135">
        <v>166</v>
      </c>
      <c r="I114" s="136">
        <f t="shared" si="10"/>
        <v>97.076023391812868</v>
      </c>
      <c r="J114" s="12"/>
      <c r="K114" s="123">
        <f t="shared" si="11"/>
        <v>171</v>
      </c>
    </row>
    <row r="115" spans="1:11" ht="19.5" customHeight="1">
      <c r="A115" s="176">
        <v>27</v>
      </c>
      <c r="B115" s="175" t="s">
        <v>52</v>
      </c>
      <c r="C115" s="130" t="s">
        <v>21</v>
      </c>
      <c r="D115" s="131">
        <v>501</v>
      </c>
      <c r="E115" s="131">
        <v>501</v>
      </c>
      <c r="F115" s="131">
        <v>8</v>
      </c>
      <c r="G115" s="132">
        <f t="shared" si="9"/>
        <v>1.5968063872255489</v>
      </c>
      <c r="H115" s="131">
        <v>493</v>
      </c>
      <c r="I115" s="132">
        <f t="shared" si="10"/>
        <v>98.403193612774459</v>
      </c>
      <c r="J115" s="12"/>
      <c r="K115" s="123">
        <f t="shared" si="11"/>
        <v>501</v>
      </c>
    </row>
    <row r="116" spans="1:11" ht="19.5" customHeight="1">
      <c r="A116" s="177"/>
      <c r="B116" s="175"/>
      <c r="C116" s="133" t="s">
        <v>22</v>
      </c>
      <c r="D116" s="131">
        <v>501</v>
      </c>
      <c r="E116" s="131">
        <v>501</v>
      </c>
      <c r="F116" s="131">
        <v>7</v>
      </c>
      <c r="G116" s="132">
        <f t="shared" si="9"/>
        <v>1.3972055888223553</v>
      </c>
      <c r="H116" s="131">
        <v>494</v>
      </c>
      <c r="I116" s="132">
        <f t="shared" si="10"/>
        <v>98.602794411177655</v>
      </c>
      <c r="J116" s="12"/>
      <c r="K116" s="123">
        <f t="shared" si="11"/>
        <v>501</v>
      </c>
    </row>
    <row r="117" spans="1:11" ht="19.5" customHeight="1">
      <c r="A117" s="177"/>
      <c r="B117" s="175"/>
      <c r="C117" s="130" t="s">
        <v>23</v>
      </c>
      <c r="D117" s="131">
        <v>559</v>
      </c>
      <c r="E117" s="131">
        <v>559</v>
      </c>
      <c r="F117" s="131">
        <v>0</v>
      </c>
      <c r="G117" s="132">
        <f t="shared" si="9"/>
        <v>0</v>
      </c>
      <c r="H117" s="131">
        <v>559</v>
      </c>
      <c r="I117" s="132">
        <f t="shared" si="10"/>
        <v>100</v>
      </c>
      <c r="J117" s="12"/>
      <c r="K117" s="123">
        <f t="shared" si="11"/>
        <v>559</v>
      </c>
    </row>
    <row r="118" spans="1:11" ht="19.5" customHeight="1">
      <c r="A118" s="177"/>
      <c r="B118" s="175"/>
      <c r="C118" s="133" t="s">
        <v>24</v>
      </c>
      <c r="D118" s="131">
        <v>559</v>
      </c>
      <c r="E118" s="131">
        <v>559</v>
      </c>
      <c r="F118" s="131">
        <v>37</v>
      </c>
      <c r="G118" s="132">
        <f t="shared" si="9"/>
        <v>6.6189624329159216</v>
      </c>
      <c r="H118" s="131">
        <v>522</v>
      </c>
      <c r="I118" s="132">
        <f t="shared" si="10"/>
        <v>93.381037567084078</v>
      </c>
      <c r="J118" s="12"/>
      <c r="K118" s="123">
        <f t="shared" si="11"/>
        <v>559</v>
      </c>
    </row>
    <row r="119" spans="1:11" ht="19.5" customHeight="1">
      <c r="A119" s="165">
        <v>28</v>
      </c>
      <c r="B119" s="167" t="s">
        <v>53</v>
      </c>
      <c r="C119" s="134" t="s">
        <v>21</v>
      </c>
      <c r="D119" s="135">
        <v>1216</v>
      </c>
      <c r="E119" s="135">
        <v>1216</v>
      </c>
      <c r="F119" s="135">
        <v>54</v>
      </c>
      <c r="G119" s="136">
        <f t="shared" si="9"/>
        <v>4.4407894736842106</v>
      </c>
      <c r="H119" s="135">
        <v>1162</v>
      </c>
      <c r="I119" s="136">
        <f t="shared" si="10"/>
        <v>95.559210526315795</v>
      </c>
      <c r="J119" s="12"/>
      <c r="K119" s="123">
        <f t="shared" si="11"/>
        <v>1216</v>
      </c>
    </row>
    <row r="120" spans="1:11" ht="19.5" customHeight="1">
      <c r="A120" s="166"/>
      <c r="B120" s="167"/>
      <c r="C120" s="137" t="s">
        <v>22</v>
      </c>
      <c r="D120" s="135">
        <v>1216</v>
      </c>
      <c r="E120" s="135">
        <v>1216</v>
      </c>
      <c r="F120" s="135">
        <v>27</v>
      </c>
      <c r="G120" s="136">
        <f t="shared" si="9"/>
        <v>2.2203947368421053</v>
      </c>
      <c r="H120" s="135">
        <v>1189</v>
      </c>
      <c r="I120" s="136">
        <f t="shared" si="10"/>
        <v>97.77960526315789</v>
      </c>
      <c r="J120" s="12"/>
      <c r="K120" s="123">
        <f t="shared" si="11"/>
        <v>1216</v>
      </c>
    </row>
    <row r="121" spans="1:11" ht="19.5" customHeight="1">
      <c r="A121" s="166"/>
      <c r="B121" s="167"/>
      <c r="C121" s="134" t="s">
        <v>23</v>
      </c>
      <c r="D121" s="135">
        <v>208</v>
      </c>
      <c r="E121" s="135">
        <v>208</v>
      </c>
      <c r="F121" s="135">
        <v>0</v>
      </c>
      <c r="G121" s="136">
        <f t="shared" si="9"/>
        <v>0</v>
      </c>
      <c r="H121" s="135">
        <v>208</v>
      </c>
      <c r="I121" s="136">
        <f t="shared" si="10"/>
        <v>100</v>
      </c>
      <c r="J121" s="12"/>
      <c r="K121" s="123">
        <f t="shared" si="11"/>
        <v>208</v>
      </c>
    </row>
    <row r="122" spans="1:11" ht="19.5" customHeight="1">
      <c r="A122" s="166"/>
      <c r="B122" s="167"/>
      <c r="C122" s="137" t="s">
        <v>24</v>
      </c>
      <c r="D122" s="135">
        <v>208</v>
      </c>
      <c r="E122" s="135">
        <v>208</v>
      </c>
      <c r="F122" s="135">
        <v>1</v>
      </c>
      <c r="G122" s="136">
        <f t="shared" si="9"/>
        <v>0.48076923076923073</v>
      </c>
      <c r="H122" s="135">
        <v>207</v>
      </c>
      <c r="I122" s="136">
        <f t="shared" si="10"/>
        <v>99.519230769230759</v>
      </c>
      <c r="J122" s="12"/>
      <c r="K122" s="123">
        <f t="shared" si="11"/>
        <v>208</v>
      </c>
    </row>
    <row r="123" spans="1:11" ht="19.5" customHeight="1">
      <c r="A123" s="176">
        <v>29</v>
      </c>
      <c r="B123" s="175" t="s">
        <v>54</v>
      </c>
      <c r="C123" s="130" t="s">
        <v>21</v>
      </c>
      <c r="D123" s="131">
        <v>625</v>
      </c>
      <c r="E123" s="131">
        <v>625</v>
      </c>
      <c r="F123" s="131">
        <v>23</v>
      </c>
      <c r="G123" s="132">
        <f t="shared" si="9"/>
        <v>3.68</v>
      </c>
      <c r="H123" s="131">
        <v>602</v>
      </c>
      <c r="I123" s="132">
        <f t="shared" si="10"/>
        <v>96.32</v>
      </c>
      <c r="J123" s="12"/>
      <c r="K123" s="123">
        <f t="shared" si="11"/>
        <v>625</v>
      </c>
    </row>
    <row r="124" spans="1:11" ht="19.5" customHeight="1">
      <c r="A124" s="177"/>
      <c r="B124" s="175"/>
      <c r="C124" s="133" t="s">
        <v>22</v>
      </c>
      <c r="D124" s="131">
        <v>625</v>
      </c>
      <c r="E124" s="131">
        <v>625</v>
      </c>
      <c r="F124" s="131">
        <v>14</v>
      </c>
      <c r="G124" s="132">
        <f t="shared" si="9"/>
        <v>2.2400000000000002</v>
      </c>
      <c r="H124" s="131">
        <v>611</v>
      </c>
      <c r="I124" s="132">
        <f t="shared" si="10"/>
        <v>97.76</v>
      </c>
      <c r="J124" s="12"/>
      <c r="K124" s="123">
        <f t="shared" si="11"/>
        <v>625</v>
      </c>
    </row>
    <row r="125" spans="1:11" ht="19.5" customHeight="1">
      <c r="A125" s="177"/>
      <c r="B125" s="175"/>
      <c r="C125" s="130" t="s">
        <v>23</v>
      </c>
      <c r="D125" s="131">
        <v>177</v>
      </c>
      <c r="E125" s="131">
        <v>177</v>
      </c>
      <c r="F125" s="131">
        <v>1</v>
      </c>
      <c r="G125" s="132">
        <f t="shared" si="9"/>
        <v>0.56497175141242939</v>
      </c>
      <c r="H125" s="131">
        <v>176</v>
      </c>
      <c r="I125" s="132">
        <f t="shared" si="10"/>
        <v>99.435028248587571</v>
      </c>
      <c r="J125" s="12"/>
      <c r="K125" s="123">
        <f t="shared" si="11"/>
        <v>177</v>
      </c>
    </row>
    <row r="126" spans="1:11" ht="19.5" customHeight="1">
      <c r="A126" s="177"/>
      <c r="B126" s="175"/>
      <c r="C126" s="133" t="s">
        <v>24</v>
      </c>
      <c r="D126" s="131">
        <v>177</v>
      </c>
      <c r="E126" s="131">
        <v>177</v>
      </c>
      <c r="F126" s="131">
        <v>4</v>
      </c>
      <c r="G126" s="132">
        <f t="shared" si="9"/>
        <v>2.2598870056497176</v>
      </c>
      <c r="H126" s="131">
        <v>173</v>
      </c>
      <c r="I126" s="132">
        <f t="shared" si="10"/>
        <v>97.740112994350284</v>
      </c>
      <c r="J126" s="12"/>
      <c r="K126" s="123">
        <f t="shared" si="11"/>
        <v>177</v>
      </c>
    </row>
    <row r="127" spans="1:11" ht="19.5" customHeight="1">
      <c r="A127" s="165">
        <v>30</v>
      </c>
      <c r="B127" s="167" t="s">
        <v>58</v>
      </c>
      <c r="C127" s="134" t="s">
        <v>21</v>
      </c>
      <c r="D127" s="135">
        <v>599</v>
      </c>
      <c r="E127" s="135">
        <v>599</v>
      </c>
      <c r="F127" s="135">
        <v>23</v>
      </c>
      <c r="G127" s="136">
        <f t="shared" si="9"/>
        <v>3.8397328881469113</v>
      </c>
      <c r="H127" s="135">
        <v>576</v>
      </c>
      <c r="I127" s="136">
        <f t="shared" si="10"/>
        <v>96.160267111853088</v>
      </c>
      <c r="J127" s="12"/>
      <c r="K127" s="123">
        <f t="shared" si="11"/>
        <v>599</v>
      </c>
    </row>
    <row r="128" spans="1:11" ht="19.5" customHeight="1">
      <c r="A128" s="166"/>
      <c r="B128" s="167"/>
      <c r="C128" s="137" t="s">
        <v>22</v>
      </c>
      <c r="D128" s="135">
        <v>599</v>
      </c>
      <c r="E128" s="135">
        <v>599</v>
      </c>
      <c r="F128" s="135">
        <v>15</v>
      </c>
      <c r="G128" s="136">
        <f t="shared" si="9"/>
        <v>2.5041736227045073</v>
      </c>
      <c r="H128" s="135">
        <v>584</v>
      </c>
      <c r="I128" s="136">
        <f t="shared" si="10"/>
        <v>97.495826377295487</v>
      </c>
      <c r="J128" s="12"/>
      <c r="K128" s="123">
        <f t="shared" si="11"/>
        <v>599</v>
      </c>
    </row>
    <row r="129" spans="1:11" ht="19.5" customHeight="1">
      <c r="A129" s="166"/>
      <c r="B129" s="167"/>
      <c r="C129" s="134" t="s">
        <v>23</v>
      </c>
      <c r="D129" s="135">
        <v>234</v>
      </c>
      <c r="E129" s="135">
        <v>234</v>
      </c>
      <c r="F129" s="135">
        <v>0</v>
      </c>
      <c r="G129" s="136">
        <f t="shared" si="9"/>
        <v>0</v>
      </c>
      <c r="H129" s="135">
        <v>234</v>
      </c>
      <c r="I129" s="136">
        <f t="shared" si="10"/>
        <v>100</v>
      </c>
      <c r="J129" s="12"/>
      <c r="K129" s="123">
        <f t="shared" si="11"/>
        <v>234</v>
      </c>
    </row>
    <row r="130" spans="1:11" ht="19.5" customHeight="1">
      <c r="A130" s="166"/>
      <c r="B130" s="167"/>
      <c r="C130" s="137" t="s">
        <v>24</v>
      </c>
      <c r="D130" s="135">
        <v>234</v>
      </c>
      <c r="E130" s="135">
        <v>234</v>
      </c>
      <c r="F130" s="135">
        <v>3</v>
      </c>
      <c r="G130" s="136">
        <f t="shared" si="9"/>
        <v>1.2820512820512822</v>
      </c>
      <c r="H130" s="135">
        <v>231</v>
      </c>
      <c r="I130" s="136">
        <f t="shared" si="10"/>
        <v>98.71794871794873</v>
      </c>
      <c r="J130" s="12"/>
      <c r="K130" s="123">
        <f t="shared" si="11"/>
        <v>234</v>
      </c>
    </row>
    <row r="131" spans="1:11" ht="19.5" customHeight="1">
      <c r="A131" s="176">
        <v>31</v>
      </c>
      <c r="B131" s="178" t="s">
        <v>55</v>
      </c>
      <c r="C131" s="130" t="s">
        <v>21</v>
      </c>
      <c r="D131" s="131">
        <v>415</v>
      </c>
      <c r="E131" s="131">
        <v>415</v>
      </c>
      <c r="F131" s="131">
        <v>21</v>
      </c>
      <c r="G131" s="132">
        <f t="shared" si="9"/>
        <v>5.0602409638554215</v>
      </c>
      <c r="H131" s="131">
        <v>394</v>
      </c>
      <c r="I131" s="132">
        <f t="shared" si="10"/>
        <v>94.939759036144565</v>
      </c>
      <c r="J131" s="12"/>
      <c r="K131" s="123">
        <f t="shared" si="11"/>
        <v>415</v>
      </c>
    </row>
    <row r="132" spans="1:11" ht="19.5" customHeight="1">
      <c r="A132" s="177"/>
      <c r="B132" s="179"/>
      <c r="C132" s="133" t="s">
        <v>22</v>
      </c>
      <c r="D132" s="131">
        <v>415</v>
      </c>
      <c r="E132" s="131">
        <v>415</v>
      </c>
      <c r="F132" s="131">
        <v>11</v>
      </c>
      <c r="G132" s="132">
        <f t="shared" si="9"/>
        <v>2.6506024096385539</v>
      </c>
      <c r="H132" s="131">
        <v>404</v>
      </c>
      <c r="I132" s="132">
        <f t="shared" si="10"/>
        <v>97.349397590361434</v>
      </c>
      <c r="J132" s="12"/>
      <c r="K132" s="123">
        <f t="shared" si="11"/>
        <v>415</v>
      </c>
    </row>
    <row r="133" spans="1:11" ht="19.5" customHeight="1">
      <c r="A133" s="177"/>
      <c r="B133" s="179"/>
      <c r="C133" s="130" t="s">
        <v>23</v>
      </c>
      <c r="D133" s="131">
        <v>378</v>
      </c>
      <c r="E133" s="131">
        <v>378</v>
      </c>
      <c r="F133" s="131">
        <v>4</v>
      </c>
      <c r="G133" s="132">
        <f t="shared" si="9"/>
        <v>1.0582010582010584</v>
      </c>
      <c r="H133" s="131">
        <v>374</v>
      </c>
      <c r="I133" s="132">
        <f t="shared" si="10"/>
        <v>98.94179894179895</v>
      </c>
      <c r="J133" s="12"/>
      <c r="K133" s="123">
        <f t="shared" si="11"/>
        <v>378</v>
      </c>
    </row>
    <row r="134" spans="1:11" ht="19.5" customHeight="1">
      <c r="A134" s="177"/>
      <c r="B134" s="179"/>
      <c r="C134" s="133" t="s">
        <v>24</v>
      </c>
      <c r="D134" s="131">
        <v>378</v>
      </c>
      <c r="E134" s="131">
        <v>378</v>
      </c>
      <c r="F134" s="131">
        <v>16</v>
      </c>
      <c r="G134" s="132">
        <f t="shared" si="9"/>
        <v>4.2328042328042335</v>
      </c>
      <c r="H134" s="131">
        <v>362</v>
      </c>
      <c r="I134" s="132">
        <f t="shared" si="10"/>
        <v>95.767195767195773</v>
      </c>
      <c r="J134" s="12"/>
      <c r="K134" s="123">
        <f t="shared" si="11"/>
        <v>378</v>
      </c>
    </row>
    <row r="135" spans="1:11" ht="19.5" customHeight="1">
      <c r="A135" s="165">
        <v>32</v>
      </c>
      <c r="B135" s="167" t="s">
        <v>56</v>
      </c>
      <c r="C135" s="134" t="s">
        <v>21</v>
      </c>
      <c r="D135" s="135">
        <v>493</v>
      </c>
      <c r="E135" s="135">
        <v>493</v>
      </c>
      <c r="F135" s="139">
        <v>18</v>
      </c>
      <c r="G135" s="136">
        <f t="shared" si="9"/>
        <v>3.6511156186612577</v>
      </c>
      <c r="H135" s="139">
        <v>475</v>
      </c>
      <c r="I135" s="136">
        <f t="shared" si="10"/>
        <v>96.348884381338749</v>
      </c>
      <c r="J135" s="12"/>
      <c r="K135" s="123">
        <f t="shared" si="11"/>
        <v>493</v>
      </c>
    </row>
    <row r="136" spans="1:11" ht="19.5" customHeight="1">
      <c r="A136" s="166"/>
      <c r="B136" s="167"/>
      <c r="C136" s="137" t="s">
        <v>22</v>
      </c>
      <c r="D136" s="135">
        <v>493</v>
      </c>
      <c r="E136" s="135">
        <v>493</v>
      </c>
      <c r="F136" s="139">
        <v>10</v>
      </c>
      <c r="G136" s="136">
        <f t="shared" ref="G136:G158" si="12">F136/D136%</f>
        <v>2.028397565922921</v>
      </c>
      <c r="H136" s="139">
        <v>483</v>
      </c>
      <c r="I136" s="136">
        <f t="shared" ref="I136:I158" si="13">H136/D136%</f>
        <v>97.971602434077084</v>
      </c>
      <c r="J136" s="12"/>
      <c r="K136" s="123">
        <f t="shared" ref="K136:K158" si="14">F136+H136</f>
        <v>493</v>
      </c>
    </row>
    <row r="137" spans="1:11" ht="19.5" customHeight="1">
      <c r="A137" s="166"/>
      <c r="B137" s="167"/>
      <c r="C137" s="134" t="s">
        <v>23</v>
      </c>
      <c r="D137" s="135">
        <v>492</v>
      </c>
      <c r="E137" s="135">
        <v>492</v>
      </c>
      <c r="F137" s="139">
        <v>0</v>
      </c>
      <c r="G137" s="136">
        <f t="shared" si="12"/>
        <v>0</v>
      </c>
      <c r="H137" s="139">
        <v>492</v>
      </c>
      <c r="I137" s="136">
        <f t="shared" si="13"/>
        <v>100</v>
      </c>
      <c r="J137" s="12"/>
      <c r="K137" s="123">
        <f t="shared" si="14"/>
        <v>492</v>
      </c>
    </row>
    <row r="138" spans="1:11" ht="19.5" customHeight="1">
      <c r="A138" s="180"/>
      <c r="B138" s="167"/>
      <c r="C138" s="137" t="s">
        <v>24</v>
      </c>
      <c r="D138" s="135">
        <v>492</v>
      </c>
      <c r="E138" s="135">
        <v>492</v>
      </c>
      <c r="F138" s="139">
        <v>3</v>
      </c>
      <c r="G138" s="136">
        <f t="shared" si="12"/>
        <v>0.6097560975609756</v>
      </c>
      <c r="H138" s="139">
        <v>489</v>
      </c>
      <c r="I138" s="136">
        <f t="shared" si="13"/>
        <v>99.390243902439025</v>
      </c>
      <c r="J138" s="12"/>
      <c r="K138" s="123">
        <f t="shared" si="14"/>
        <v>492</v>
      </c>
    </row>
    <row r="139" spans="1:11" ht="19.5" customHeight="1">
      <c r="A139" s="168" t="s">
        <v>156</v>
      </c>
      <c r="B139" s="169"/>
      <c r="C139" s="140" t="s">
        <v>21</v>
      </c>
      <c r="D139" s="141">
        <f>D143+D147+D151+D155</f>
        <v>209</v>
      </c>
      <c r="E139" s="141">
        <f t="shared" ref="E139:H139" si="15">E143+E147+E151+E155</f>
        <v>209</v>
      </c>
      <c r="F139" s="141">
        <f t="shared" si="15"/>
        <v>2</v>
      </c>
      <c r="G139" s="142">
        <f t="shared" si="12"/>
        <v>0.95693779904306231</v>
      </c>
      <c r="H139" s="141">
        <f t="shared" si="15"/>
        <v>207</v>
      </c>
      <c r="I139" s="142">
        <f t="shared" si="13"/>
        <v>99.043062200956939</v>
      </c>
      <c r="J139" s="12"/>
      <c r="K139" s="123">
        <f t="shared" si="14"/>
        <v>209</v>
      </c>
    </row>
    <row r="140" spans="1:11" ht="19.5" customHeight="1">
      <c r="A140" s="170"/>
      <c r="B140" s="171"/>
      <c r="C140" s="143" t="s">
        <v>22</v>
      </c>
      <c r="D140" s="141">
        <f t="shared" ref="D140:F142" si="16">D144+D148+D152+D156</f>
        <v>209</v>
      </c>
      <c r="E140" s="141">
        <f t="shared" si="16"/>
        <v>209</v>
      </c>
      <c r="F140" s="141">
        <f t="shared" si="16"/>
        <v>3</v>
      </c>
      <c r="G140" s="142">
        <f t="shared" si="12"/>
        <v>1.4354066985645935</v>
      </c>
      <c r="H140" s="141">
        <f t="shared" ref="H140" si="17">H144+H148+H152+H156</f>
        <v>206</v>
      </c>
      <c r="I140" s="142">
        <f t="shared" si="13"/>
        <v>98.564593301435409</v>
      </c>
      <c r="J140" s="12"/>
      <c r="K140" s="123">
        <f t="shared" si="14"/>
        <v>209</v>
      </c>
    </row>
    <row r="141" spans="1:11" ht="19.5" customHeight="1">
      <c r="A141" s="170"/>
      <c r="B141" s="171"/>
      <c r="C141" s="140" t="s">
        <v>23</v>
      </c>
      <c r="D141" s="141">
        <f t="shared" si="16"/>
        <v>41</v>
      </c>
      <c r="E141" s="141">
        <f t="shared" si="16"/>
        <v>41</v>
      </c>
      <c r="F141" s="141">
        <f t="shared" si="16"/>
        <v>0</v>
      </c>
      <c r="G141" s="142">
        <f t="shared" si="12"/>
        <v>0</v>
      </c>
      <c r="H141" s="141">
        <f t="shared" ref="H141" si="18">H145+H149+H153+H157</f>
        <v>41</v>
      </c>
      <c r="I141" s="142">
        <f t="shared" si="13"/>
        <v>100</v>
      </c>
      <c r="J141" s="12"/>
      <c r="K141" s="123">
        <f t="shared" si="14"/>
        <v>41</v>
      </c>
    </row>
    <row r="142" spans="1:11" ht="19.5" customHeight="1">
      <c r="A142" s="172"/>
      <c r="B142" s="173"/>
      <c r="C142" s="143" t="s">
        <v>24</v>
      </c>
      <c r="D142" s="141">
        <f t="shared" si="16"/>
        <v>41</v>
      </c>
      <c r="E142" s="141">
        <f t="shared" si="16"/>
        <v>41</v>
      </c>
      <c r="F142" s="141">
        <f t="shared" si="16"/>
        <v>0</v>
      </c>
      <c r="G142" s="142">
        <f t="shared" si="12"/>
        <v>0</v>
      </c>
      <c r="H142" s="141">
        <f t="shared" ref="H142" si="19">H146+H150+H154+H158</f>
        <v>41</v>
      </c>
      <c r="I142" s="142">
        <f t="shared" si="13"/>
        <v>100</v>
      </c>
      <c r="J142" s="12"/>
      <c r="K142" s="123">
        <f t="shared" si="14"/>
        <v>41</v>
      </c>
    </row>
    <row r="143" spans="1:11" ht="19.5" customHeight="1">
      <c r="A143" s="176">
        <v>33</v>
      </c>
      <c r="B143" s="175" t="s">
        <v>62</v>
      </c>
      <c r="C143" s="130" t="s">
        <v>21</v>
      </c>
      <c r="D143" s="131"/>
      <c r="E143" s="131"/>
      <c r="F143" s="131"/>
      <c r="G143" s="132" t="e">
        <f t="shared" si="12"/>
        <v>#DIV/0!</v>
      </c>
      <c r="H143" s="131"/>
      <c r="I143" s="132" t="e">
        <f t="shared" si="13"/>
        <v>#DIV/0!</v>
      </c>
      <c r="J143" s="12"/>
      <c r="K143" s="123">
        <f t="shared" si="14"/>
        <v>0</v>
      </c>
    </row>
    <row r="144" spans="1:11" ht="19.5" customHeight="1">
      <c r="A144" s="177"/>
      <c r="B144" s="175"/>
      <c r="C144" s="133" t="s">
        <v>22</v>
      </c>
      <c r="D144" s="131"/>
      <c r="E144" s="131"/>
      <c r="F144" s="131"/>
      <c r="G144" s="132" t="e">
        <f t="shared" si="12"/>
        <v>#DIV/0!</v>
      </c>
      <c r="H144" s="131"/>
      <c r="I144" s="132" t="e">
        <f t="shared" si="13"/>
        <v>#DIV/0!</v>
      </c>
      <c r="J144" s="12"/>
      <c r="K144" s="123">
        <f t="shared" si="14"/>
        <v>0</v>
      </c>
    </row>
    <row r="145" spans="1:11" ht="19.5" customHeight="1">
      <c r="A145" s="177"/>
      <c r="B145" s="175"/>
      <c r="C145" s="130" t="s">
        <v>23</v>
      </c>
      <c r="D145" s="131"/>
      <c r="E145" s="131"/>
      <c r="F145" s="131"/>
      <c r="G145" s="132" t="e">
        <f t="shared" si="12"/>
        <v>#DIV/0!</v>
      </c>
      <c r="H145" s="131"/>
      <c r="I145" s="132" t="e">
        <f t="shared" si="13"/>
        <v>#DIV/0!</v>
      </c>
      <c r="J145" s="12"/>
      <c r="K145" s="123">
        <f t="shared" si="14"/>
        <v>0</v>
      </c>
    </row>
    <row r="146" spans="1:11" ht="19.5" customHeight="1">
      <c r="A146" s="177"/>
      <c r="B146" s="175"/>
      <c r="C146" s="133" t="s">
        <v>24</v>
      </c>
      <c r="D146" s="131"/>
      <c r="E146" s="131"/>
      <c r="F146" s="131"/>
      <c r="G146" s="132" t="e">
        <f t="shared" si="12"/>
        <v>#DIV/0!</v>
      </c>
      <c r="H146" s="131"/>
      <c r="I146" s="132" t="e">
        <f t="shared" si="13"/>
        <v>#DIV/0!</v>
      </c>
      <c r="J146" s="12"/>
      <c r="K146" s="123">
        <f t="shared" si="14"/>
        <v>0</v>
      </c>
    </row>
    <row r="147" spans="1:11" ht="19.5" customHeight="1">
      <c r="A147" s="176">
        <v>34</v>
      </c>
      <c r="B147" s="175" t="s">
        <v>61</v>
      </c>
      <c r="C147" s="130" t="s">
        <v>21</v>
      </c>
      <c r="D147" s="131"/>
      <c r="E147" s="131"/>
      <c r="F147" s="131"/>
      <c r="G147" s="132" t="e">
        <f t="shared" si="12"/>
        <v>#DIV/0!</v>
      </c>
      <c r="H147" s="131"/>
      <c r="I147" s="132" t="e">
        <f t="shared" si="13"/>
        <v>#DIV/0!</v>
      </c>
      <c r="J147" s="12"/>
      <c r="K147" s="123">
        <f t="shared" si="14"/>
        <v>0</v>
      </c>
    </row>
    <row r="148" spans="1:11" ht="19.5" customHeight="1">
      <c r="A148" s="177"/>
      <c r="B148" s="175"/>
      <c r="C148" s="133" t="s">
        <v>22</v>
      </c>
      <c r="D148" s="131"/>
      <c r="E148" s="131"/>
      <c r="F148" s="131"/>
      <c r="G148" s="132" t="e">
        <f t="shared" si="12"/>
        <v>#DIV/0!</v>
      </c>
      <c r="H148" s="131"/>
      <c r="I148" s="132" t="e">
        <f t="shared" si="13"/>
        <v>#DIV/0!</v>
      </c>
      <c r="J148" s="12"/>
      <c r="K148" s="123">
        <f t="shared" si="14"/>
        <v>0</v>
      </c>
    </row>
    <row r="149" spans="1:11" ht="19.5" customHeight="1">
      <c r="A149" s="177"/>
      <c r="B149" s="175"/>
      <c r="C149" s="130" t="s">
        <v>23</v>
      </c>
      <c r="D149" s="131"/>
      <c r="E149" s="131"/>
      <c r="F149" s="131"/>
      <c r="G149" s="132" t="e">
        <f t="shared" si="12"/>
        <v>#DIV/0!</v>
      </c>
      <c r="H149" s="131"/>
      <c r="I149" s="132" t="e">
        <f t="shared" si="13"/>
        <v>#DIV/0!</v>
      </c>
      <c r="J149" s="12"/>
      <c r="K149" s="123">
        <f t="shared" si="14"/>
        <v>0</v>
      </c>
    </row>
    <row r="150" spans="1:11" ht="19.5" customHeight="1">
      <c r="A150" s="177"/>
      <c r="B150" s="175"/>
      <c r="C150" s="133" t="s">
        <v>24</v>
      </c>
      <c r="D150" s="131"/>
      <c r="E150" s="131"/>
      <c r="F150" s="131"/>
      <c r="G150" s="132" t="e">
        <f t="shared" si="12"/>
        <v>#DIV/0!</v>
      </c>
      <c r="H150" s="131"/>
      <c r="I150" s="132" t="e">
        <f t="shared" si="13"/>
        <v>#DIV/0!</v>
      </c>
      <c r="J150" s="12"/>
      <c r="K150" s="123">
        <f t="shared" si="14"/>
        <v>0</v>
      </c>
    </row>
    <row r="151" spans="1:11" ht="19.5" customHeight="1">
      <c r="A151" s="176">
        <v>35</v>
      </c>
      <c r="B151" s="175" t="s">
        <v>60</v>
      </c>
      <c r="C151" s="130" t="s">
        <v>21</v>
      </c>
      <c r="D151" s="131">
        <v>38</v>
      </c>
      <c r="E151" s="131">
        <v>38</v>
      </c>
      <c r="F151" s="131"/>
      <c r="G151" s="132">
        <f t="shared" si="12"/>
        <v>0</v>
      </c>
      <c r="H151" s="131">
        <v>38</v>
      </c>
      <c r="I151" s="132">
        <f t="shared" si="13"/>
        <v>100</v>
      </c>
      <c r="J151" s="12"/>
      <c r="K151" s="123">
        <f t="shared" si="14"/>
        <v>38</v>
      </c>
    </row>
    <row r="152" spans="1:11" ht="19.5" customHeight="1">
      <c r="A152" s="177"/>
      <c r="B152" s="175"/>
      <c r="C152" s="133" t="s">
        <v>22</v>
      </c>
      <c r="D152" s="131">
        <v>38</v>
      </c>
      <c r="E152" s="131">
        <v>38</v>
      </c>
      <c r="F152" s="131"/>
      <c r="G152" s="132">
        <f t="shared" si="12"/>
        <v>0</v>
      </c>
      <c r="H152" s="131">
        <v>38</v>
      </c>
      <c r="I152" s="132">
        <f t="shared" si="13"/>
        <v>100</v>
      </c>
      <c r="J152" s="12"/>
      <c r="K152" s="123">
        <f t="shared" si="14"/>
        <v>38</v>
      </c>
    </row>
    <row r="153" spans="1:11" ht="19.5" customHeight="1">
      <c r="A153" s="177"/>
      <c r="B153" s="175"/>
      <c r="C153" s="130" t="s">
        <v>23</v>
      </c>
      <c r="D153" s="131">
        <v>41</v>
      </c>
      <c r="E153" s="131">
        <v>41</v>
      </c>
      <c r="F153" s="131"/>
      <c r="G153" s="132">
        <f t="shared" si="12"/>
        <v>0</v>
      </c>
      <c r="H153" s="131">
        <v>41</v>
      </c>
      <c r="I153" s="132">
        <f t="shared" si="13"/>
        <v>100</v>
      </c>
      <c r="J153" s="12"/>
      <c r="K153" s="123">
        <f t="shared" si="14"/>
        <v>41</v>
      </c>
    </row>
    <row r="154" spans="1:11" ht="19.5" customHeight="1">
      <c r="A154" s="177"/>
      <c r="B154" s="175"/>
      <c r="C154" s="133" t="s">
        <v>24</v>
      </c>
      <c r="D154" s="131">
        <v>41</v>
      </c>
      <c r="E154" s="131">
        <v>41</v>
      </c>
      <c r="F154" s="131"/>
      <c r="G154" s="132">
        <f t="shared" si="12"/>
        <v>0</v>
      </c>
      <c r="H154" s="131">
        <v>41</v>
      </c>
      <c r="I154" s="132">
        <f t="shared" si="13"/>
        <v>100</v>
      </c>
      <c r="J154" s="12"/>
      <c r="K154" s="123">
        <f t="shared" si="14"/>
        <v>41</v>
      </c>
    </row>
    <row r="155" spans="1:11" ht="19.5" customHeight="1">
      <c r="A155" s="174">
        <v>36</v>
      </c>
      <c r="B155" s="175" t="s">
        <v>59</v>
      </c>
      <c r="C155" s="130" t="s">
        <v>21</v>
      </c>
      <c r="D155" s="131">
        <v>171</v>
      </c>
      <c r="E155" s="131">
        <v>171</v>
      </c>
      <c r="F155" s="131">
        <v>2</v>
      </c>
      <c r="G155" s="132">
        <f t="shared" si="12"/>
        <v>1.1695906432748537</v>
      </c>
      <c r="H155" s="131">
        <v>169</v>
      </c>
      <c r="I155" s="132">
        <f t="shared" si="13"/>
        <v>98.830409356725141</v>
      </c>
      <c r="J155" s="12"/>
      <c r="K155" s="123">
        <f t="shared" si="14"/>
        <v>171</v>
      </c>
    </row>
    <row r="156" spans="1:11" ht="19.5" customHeight="1">
      <c r="A156" s="174"/>
      <c r="B156" s="175"/>
      <c r="C156" s="133" t="s">
        <v>22</v>
      </c>
      <c r="D156" s="131">
        <v>171</v>
      </c>
      <c r="E156" s="131">
        <v>171</v>
      </c>
      <c r="F156" s="131">
        <v>3</v>
      </c>
      <c r="G156" s="132">
        <f t="shared" si="12"/>
        <v>1.7543859649122808</v>
      </c>
      <c r="H156" s="131">
        <v>168</v>
      </c>
      <c r="I156" s="132">
        <f t="shared" si="13"/>
        <v>98.245614035087726</v>
      </c>
      <c r="J156" s="12"/>
      <c r="K156" s="123">
        <f t="shared" si="14"/>
        <v>171</v>
      </c>
    </row>
    <row r="157" spans="1:11" ht="19.5" customHeight="1">
      <c r="A157" s="174"/>
      <c r="B157" s="175"/>
      <c r="C157" s="130" t="s">
        <v>23</v>
      </c>
      <c r="D157" s="131"/>
      <c r="E157" s="131"/>
      <c r="F157" s="131"/>
      <c r="G157" s="132" t="e">
        <f t="shared" si="12"/>
        <v>#DIV/0!</v>
      </c>
      <c r="H157" s="131"/>
      <c r="I157" s="132" t="e">
        <f t="shared" si="13"/>
        <v>#DIV/0!</v>
      </c>
      <c r="J157" s="12"/>
      <c r="K157" s="123">
        <f t="shared" si="14"/>
        <v>0</v>
      </c>
    </row>
    <row r="158" spans="1:11" ht="19.5" customHeight="1">
      <c r="A158" s="174"/>
      <c r="B158" s="175"/>
      <c r="C158" s="133" t="s">
        <v>24</v>
      </c>
      <c r="D158" s="131"/>
      <c r="E158" s="131"/>
      <c r="F158" s="131"/>
      <c r="G158" s="132" t="e">
        <f t="shared" si="12"/>
        <v>#DIV/0!</v>
      </c>
      <c r="H158" s="131"/>
      <c r="I158" s="132" t="e">
        <f t="shared" si="13"/>
        <v>#DIV/0!</v>
      </c>
      <c r="J158" s="12"/>
      <c r="K158" s="123">
        <f t="shared" si="14"/>
        <v>0</v>
      </c>
    </row>
    <row r="159" spans="1:11" ht="18.75">
      <c r="A159" s="12"/>
      <c r="B159" s="16"/>
      <c r="C159" s="12"/>
      <c r="D159" s="12"/>
      <c r="E159" s="12"/>
      <c r="F159" s="12"/>
      <c r="G159" s="12"/>
      <c r="H159" s="12"/>
      <c r="I159" s="12"/>
      <c r="J159" s="12"/>
    </row>
  </sheetData>
  <mergeCells count="77">
    <mergeCell ref="A3:I3"/>
    <mergeCell ref="A4:I4"/>
    <mergeCell ref="A6:B6"/>
    <mergeCell ref="A7:B10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87:A90"/>
    <mergeCell ref="B87:B90"/>
    <mergeCell ref="A63:A66"/>
    <mergeCell ref="B63:B66"/>
    <mergeCell ref="A71:A74"/>
    <mergeCell ref="B71:B74"/>
    <mergeCell ref="A75:A78"/>
    <mergeCell ref="B75:B78"/>
    <mergeCell ref="B67:B70"/>
    <mergeCell ref="A67:A70"/>
    <mergeCell ref="A79:A82"/>
    <mergeCell ref="B79:B82"/>
    <mergeCell ref="A83:A86"/>
    <mergeCell ref="B83:B86"/>
    <mergeCell ref="A123:A126"/>
    <mergeCell ref="B123:B126"/>
    <mergeCell ref="A103:A106"/>
    <mergeCell ref="B103:B106"/>
    <mergeCell ref="A107:A110"/>
    <mergeCell ref="B107:B110"/>
    <mergeCell ref="A111:A114"/>
    <mergeCell ref="B111:B114"/>
    <mergeCell ref="A115:A118"/>
    <mergeCell ref="B115:B118"/>
    <mergeCell ref="A119:A122"/>
    <mergeCell ref="B119:B122"/>
    <mergeCell ref="A91:A94"/>
    <mergeCell ref="B91:B94"/>
    <mergeCell ref="A95:A98"/>
    <mergeCell ref="B95:B98"/>
    <mergeCell ref="A99:A102"/>
    <mergeCell ref="B99:B102"/>
    <mergeCell ref="A127:A130"/>
    <mergeCell ref="B127:B130"/>
    <mergeCell ref="A139:B142"/>
    <mergeCell ref="A155:A158"/>
    <mergeCell ref="B155:B158"/>
    <mergeCell ref="A151:A154"/>
    <mergeCell ref="B151:B154"/>
    <mergeCell ref="A131:A134"/>
    <mergeCell ref="B131:B134"/>
    <mergeCell ref="A135:A138"/>
    <mergeCell ref="B135:B138"/>
    <mergeCell ref="A147:A150"/>
    <mergeCell ref="B147:B150"/>
    <mergeCell ref="A143:A146"/>
    <mergeCell ref="B143:B146"/>
  </mergeCells>
  <pageMargins left="0.44" right="0.37" top="0.26" bottom="0.24" header="0.18" footer="0.18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69"/>
  <sheetViews>
    <sheetView workbookViewId="0">
      <selection sqref="A1:XFD1048576"/>
    </sheetView>
  </sheetViews>
  <sheetFormatPr defaultRowHeight="15"/>
  <cols>
    <col min="1" max="1" width="4.42578125" style="1" customWidth="1"/>
    <col min="2" max="2" width="24.42578125" style="1" customWidth="1"/>
    <col min="3" max="3" width="9" style="1" customWidth="1"/>
    <col min="4" max="4" width="10.85546875" style="1" hidden="1" customWidth="1"/>
    <col min="5" max="5" width="11.140625" style="9" customWidth="1"/>
    <col min="6" max="6" width="9.85546875" style="9" customWidth="1"/>
    <col min="7" max="7" width="11" style="9" customWidth="1"/>
    <col min="8" max="8" width="9.42578125" style="9" customWidth="1"/>
    <col min="9" max="9" width="10.28515625" style="9" customWidth="1"/>
    <col min="10" max="10" width="8.7109375" style="9" customWidth="1"/>
    <col min="11" max="11" width="5.5703125" style="1" customWidth="1"/>
    <col min="12" max="244" width="9.140625" style="1"/>
    <col min="245" max="245" width="4.42578125" style="1" customWidth="1"/>
    <col min="246" max="246" width="25.85546875" style="1" customWidth="1"/>
    <col min="247" max="247" width="10.5703125" style="1" customWidth="1"/>
    <col min="248" max="248" width="0" style="1" hidden="1" customWidth="1"/>
    <col min="249" max="249" width="8.7109375" style="1" customWidth="1"/>
    <col min="250" max="250" width="8.5703125" style="1" customWidth="1"/>
    <col min="251" max="251" width="8.7109375" style="1" customWidth="1"/>
    <col min="252" max="252" width="8" style="1" customWidth="1"/>
    <col min="253" max="253" width="8.7109375" style="1" customWidth="1"/>
    <col min="254" max="254" width="5.5703125" style="1" customWidth="1"/>
    <col min="255" max="255" width="8.7109375" style="1" customWidth="1"/>
    <col min="256" max="256" width="9.42578125" style="1" customWidth="1"/>
    <col min="257" max="257" width="8.7109375" style="1" customWidth="1"/>
    <col min="258" max="258" width="7.85546875" style="1" customWidth="1"/>
    <col min="259" max="259" width="8.7109375" style="1" customWidth="1"/>
    <col min="260" max="260" width="5.5703125" style="1" customWidth="1"/>
    <col min="261" max="261" width="8.7109375" style="1" customWidth="1"/>
    <col min="262" max="262" width="9.5703125" style="1" customWidth="1"/>
    <col min="263" max="263" width="8.7109375" style="1" customWidth="1"/>
    <col min="264" max="264" width="7.28515625" style="1" customWidth="1"/>
    <col min="265" max="265" width="8.7109375" style="1" customWidth="1"/>
    <col min="266" max="266" width="5.5703125" style="1" customWidth="1"/>
    <col min="267" max="500" width="9.140625" style="1"/>
    <col min="501" max="501" width="4.42578125" style="1" customWidth="1"/>
    <col min="502" max="502" width="25.85546875" style="1" customWidth="1"/>
    <col min="503" max="503" width="10.5703125" style="1" customWidth="1"/>
    <col min="504" max="504" width="0" style="1" hidden="1" customWidth="1"/>
    <col min="505" max="505" width="8.7109375" style="1" customWidth="1"/>
    <col min="506" max="506" width="8.5703125" style="1" customWidth="1"/>
    <col min="507" max="507" width="8.7109375" style="1" customWidth="1"/>
    <col min="508" max="508" width="8" style="1" customWidth="1"/>
    <col min="509" max="509" width="8.7109375" style="1" customWidth="1"/>
    <col min="510" max="510" width="5.5703125" style="1" customWidth="1"/>
    <col min="511" max="511" width="8.7109375" style="1" customWidth="1"/>
    <col min="512" max="512" width="9.42578125" style="1" customWidth="1"/>
    <col min="513" max="513" width="8.7109375" style="1" customWidth="1"/>
    <col min="514" max="514" width="7.85546875" style="1" customWidth="1"/>
    <col min="515" max="515" width="8.7109375" style="1" customWidth="1"/>
    <col min="516" max="516" width="5.5703125" style="1" customWidth="1"/>
    <col min="517" max="517" width="8.7109375" style="1" customWidth="1"/>
    <col min="518" max="518" width="9.5703125" style="1" customWidth="1"/>
    <col min="519" max="519" width="8.7109375" style="1" customWidth="1"/>
    <col min="520" max="520" width="7.28515625" style="1" customWidth="1"/>
    <col min="521" max="521" width="8.7109375" style="1" customWidth="1"/>
    <col min="522" max="522" width="5.5703125" style="1" customWidth="1"/>
    <col min="523" max="756" width="9.140625" style="1"/>
    <col min="757" max="757" width="4.42578125" style="1" customWidth="1"/>
    <col min="758" max="758" width="25.85546875" style="1" customWidth="1"/>
    <col min="759" max="759" width="10.5703125" style="1" customWidth="1"/>
    <col min="760" max="760" width="0" style="1" hidden="1" customWidth="1"/>
    <col min="761" max="761" width="8.7109375" style="1" customWidth="1"/>
    <col min="762" max="762" width="8.5703125" style="1" customWidth="1"/>
    <col min="763" max="763" width="8.7109375" style="1" customWidth="1"/>
    <col min="764" max="764" width="8" style="1" customWidth="1"/>
    <col min="765" max="765" width="8.7109375" style="1" customWidth="1"/>
    <col min="766" max="766" width="5.5703125" style="1" customWidth="1"/>
    <col min="767" max="767" width="8.7109375" style="1" customWidth="1"/>
    <col min="768" max="768" width="9.42578125" style="1" customWidth="1"/>
    <col min="769" max="769" width="8.7109375" style="1" customWidth="1"/>
    <col min="770" max="770" width="7.85546875" style="1" customWidth="1"/>
    <col min="771" max="771" width="8.7109375" style="1" customWidth="1"/>
    <col min="772" max="772" width="5.5703125" style="1" customWidth="1"/>
    <col min="773" max="773" width="8.7109375" style="1" customWidth="1"/>
    <col min="774" max="774" width="9.5703125" style="1" customWidth="1"/>
    <col min="775" max="775" width="8.7109375" style="1" customWidth="1"/>
    <col min="776" max="776" width="7.28515625" style="1" customWidth="1"/>
    <col min="777" max="777" width="8.7109375" style="1" customWidth="1"/>
    <col min="778" max="778" width="5.5703125" style="1" customWidth="1"/>
    <col min="779" max="1012" width="9.140625" style="1"/>
    <col min="1013" max="1013" width="4.42578125" style="1" customWidth="1"/>
    <col min="1014" max="1014" width="25.85546875" style="1" customWidth="1"/>
    <col min="1015" max="1015" width="10.5703125" style="1" customWidth="1"/>
    <col min="1016" max="1016" width="0" style="1" hidden="1" customWidth="1"/>
    <col min="1017" max="1017" width="8.7109375" style="1" customWidth="1"/>
    <col min="1018" max="1018" width="8.5703125" style="1" customWidth="1"/>
    <col min="1019" max="1019" width="8.7109375" style="1" customWidth="1"/>
    <col min="1020" max="1020" width="8" style="1" customWidth="1"/>
    <col min="1021" max="1021" width="8.7109375" style="1" customWidth="1"/>
    <col min="1022" max="1022" width="5.5703125" style="1" customWidth="1"/>
    <col min="1023" max="1023" width="8.7109375" style="1" customWidth="1"/>
    <col min="1024" max="1024" width="9.42578125" style="1" customWidth="1"/>
    <col min="1025" max="1025" width="8.7109375" style="1" customWidth="1"/>
    <col min="1026" max="1026" width="7.85546875" style="1" customWidth="1"/>
    <col min="1027" max="1027" width="8.7109375" style="1" customWidth="1"/>
    <col min="1028" max="1028" width="5.5703125" style="1" customWidth="1"/>
    <col min="1029" max="1029" width="8.7109375" style="1" customWidth="1"/>
    <col min="1030" max="1030" width="9.5703125" style="1" customWidth="1"/>
    <col min="1031" max="1031" width="8.7109375" style="1" customWidth="1"/>
    <col min="1032" max="1032" width="7.28515625" style="1" customWidth="1"/>
    <col min="1033" max="1033" width="8.7109375" style="1" customWidth="1"/>
    <col min="1034" max="1034" width="5.5703125" style="1" customWidth="1"/>
    <col min="1035" max="1268" width="9.140625" style="1"/>
    <col min="1269" max="1269" width="4.42578125" style="1" customWidth="1"/>
    <col min="1270" max="1270" width="25.85546875" style="1" customWidth="1"/>
    <col min="1271" max="1271" width="10.5703125" style="1" customWidth="1"/>
    <col min="1272" max="1272" width="0" style="1" hidden="1" customWidth="1"/>
    <col min="1273" max="1273" width="8.7109375" style="1" customWidth="1"/>
    <col min="1274" max="1274" width="8.5703125" style="1" customWidth="1"/>
    <col min="1275" max="1275" width="8.7109375" style="1" customWidth="1"/>
    <col min="1276" max="1276" width="8" style="1" customWidth="1"/>
    <col min="1277" max="1277" width="8.7109375" style="1" customWidth="1"/>
    <col min="1278" max="1278" width="5.5703125" style="1" customWidth="1"/>
    <col min="1279" max="1279" width="8.7109375" style="1" customWidth="1"/>
    <col min="1280" max="1280" width="9.42578125" style="1" customWidth="1"/>
    <col min="1281" max="1281" width="8.7109375" style="1" customWidth="1"/>
    <col min="1282" max="1282" width="7.85546875" style="1" customWidth="1"/>
    <col min="1283" max="1283" width="8.7109375" style="1" customWidth="1"/>
    <col min="1284" max="1284" width="5.5703125" style="1" customWidth="1"/>
    <col min="1285" max="1285" width="8.7109375" style="1" customWidth="1"/>
    <col min="1286" max="1286" width="9.5703125" style="1" customWidth="1"/>
    <col min="1287" max="1287" width="8.7109375" style="1" customWidth="1"/>
    <col min="1288" max="1288" width="7.28515625" style="1" customWidth="1"/>
    <col min="1289" max="1289" width="8.7109375" style="1" customWidth="1"/>
    <col min="1290" max="1290" width="5.5703125" style="1" customWidth="1"/>
    <col min="1291" max="1524" width="9.140625" style="1"/>
    <col min="1525" max="1525" width="4.42578125" style="1" customWidth="1"/>
    <col min="1526" max="1526" width="25.85546875" style="1" customWidth="1"/>
    <col min="1527" max="1527" width="10.5703125" style="1" customWidth="1"/>
    <col min="1528" max="1528" width="0" style="1" hidden="1" customWidth="1"/>
    <col min="1529" max="1529" width="8.7109375" style="1" customWidth="1"/>
    <col min="1530" max="1530" width="8.5703125" style="1" customWidth="1"/>
    <col min="1531" max="1531" width="8.7109375" style="1" customWidth="1"/>
    <col min="1532" max="1532" width="8" style="1" customWidth="1"/>
    <col min="1533" max="1533" width="8.7109375" style="1" customWidth="1"/>
    <col min="1534" max="1534" width="5.5703125" style="1" customWidth="1"/>
    <col min="1535" max="1535" width="8.7109375" style="1" customWidth="1"/>
    <col min="1536" max="1536" width="9.42578125" style="1" customWidth="1"/>
    <col min="1537" max="1537" width="8.7109375" style="1" customWidth="1"/>
    <col min="1538" max="1538" width="7.85546875" style="1" customWidth="1"/>
    <col min="1539" max="1539" width="8.7109375" style="1" customWidth="1"/>
    <col min="1540" max="1540" width="5.5703125" style="1" customWidth="1"/>
    <col min="1541" max="1541" width="8.7109375" style="1" customWidth="1"/>
    <col min="1542" max="1542" width="9.5703125" style="1" customWidth="1"/>
    <col min="1543" max="1543" width="8.7109375" style="1" customWidth="1"/>
    <col min="1544" max="1544" width="7.28515625" style="1" customWidth="1"/>
    <col min="1545" max="1545" width="8.7109375" style="1" customWidth="1"/>
    <col min="1546" max="1546" width="5.5703125" style="1" customWidth="1"/>
    <col min="1547" max="1780" width="9.140625" style="1"/>
    <col min="1781" max="1781" width="4.42578125" style="1" customWidth="1"/>
    <col min="1782" max="1782" width="25.85546875" style="1" customWidth="1"/>
    <col min="1783" max="1783" width="10.5703125" style="1" customWidth="1"/>
    <col min="1784" max="1784" width="0" style="1" hidden="1" customWidth="1"/>
    <col min="1785" max="1785" width="8.7109375" style="1" customWidth="1"/>
    <col min="1786" max="1786" width="8.5703125" style="1" customWidth="1"/>
    <col min="1787" max="1787" width="8.7109375" style="1" customWidth="1"/>
    <col min="1788" max="1788" width="8" style="1" customWidth="1"/>
    <col min="1789" max="1789" width="8.7109375" style="1" customWidth="1"/>
    <col min="1790" max="1790" width="5.5703125" style="1" customWidth="1"/>
    <col min="1791" max="1791" width="8.7109375" style="1" customWidth="1"/>
    <col min="1792" max="1792" width="9.42578125" style="1" customWidth="1"/>
    <col min="1793" max="1793" width="8.7109375" style="1" customWidth="1"/>
    <col min="1794" max="1794" width="7.85546875" style="1" customWidth="1"/>
    <col min="1795" max="1795" width="8.7109375" style="1" customWidth="1"/>
    <col min="1796" max="1796" width="5.5703125" style="1" customWidth="1"/>
    <col min="1797" max="1797" width="8.7109375" style="1" customWidth="1"/>
    <col min="1798" max="1798" width="9.5703125" style="1" customWidth="1"/>
    <col min="1799" max="1799" width="8.7109375" style="1" customWidth="1"/>
    <col min="1800" max="1800" width="7.28515625" style="1" customWidth="1"/>
    <col min="1801" max="1801" width="8.7109375" style="1" customWidth="1"/>
    <col min="1802" max="1802" width="5.5703125" style="1" customWidth="1"/>
    <col min="1803" max="2036" width="9.140625" style="1"/>
    <col min="2037" max="2037" width="4.42578125" style="1" customWidth="1"/>
    <col min="2038" max="2038" width="25.85546875" style="1" customWidth="1"/>
    <col min="2039" max="2039" width="10.5703125" style="1" customWidth="1"/>
    <col min="2040" max="2040" width="0" style="1" hidden="1" customWidth="1"/>
    <col min="2041" max="2041" width="8.7109375" style="1" customWidth="1"/>
    <col min="2042" max="2042" width="8.5703125" style="1" customWidth="1"/>
    <col min="2043" max="2043" width="8.7109375" style="1" customWidth="1"/>
    <col min="2044" max="2044" width="8" style="1" customWidth="1"/>
    <col min="2045" max="2045" width="8.7109375" style="1" customWidth="1"/>
    <col min="2046" max="2046" width="5.5703125" style="1" customWidth="1"/>
    <col min="2047" max="2047" width="8.7109375" style="1" customWidth="1"/>
    <col min="2048" max="2048" width="9.42578125" style="1" customWidth="1"/>
    <col min="2049" max="2049" width="8.7109375" style="1" customWidth="1"/>
    <col min="2050" max="2050" width="7.85546875" style="1" customWidth="1"/>
    <col min="2051" max="2051" width="8.7109375" style="1" customWidth="1"/>
    <col min="2052" max="2052" width="5.5703125" style="1" customWidth="1"/>
    <col min="2053" max="2053" width="8.7109375" style="1" customWidth="1"/>
    <col min="2054" max="2054" width="9.5703125" style="1" customWidth="1"/>
    <col min="2055" max="2055" width="8.7109375" style="1" customWidth="1"/>
    <col min="2056" max="2056" width="7.28515625" style="1" customWidth="1"/>
    <col min="2057" max="2057" width="8.7109375" style="1" customWidth="1"/>
    <col min="2058" max="2058" width="5.5703125" style="1" customWidth="1"/>
    <col min="2059" max="2292" width="9.140625" style="1"/>
    <col min="2293" max="2293" width="4.42578125" style="1" customWidth="1"/>
    <col min="2294" max="2294" width="25.85546875" style="1" customWidth="1"/>
    <col min="2295" max="2295" width="10.5703125" style="1" customWidth="1"/>
    <col min="2296" max="2296" width="0" style="1" hidden="1" customWidth="1"/>
    <col min="2297" max="2297" width="8.7109375" style="1" customWidth="1"/>
    <col min="2298" max="2298" width="8.5703125" style="1" customWidth="1"/>
    <col min="2299" max="2299" width="8.7109375" style="1" customWidth="1"/>
    <col min="2300" max="2300" width="8" style="1" customWidth="1"/>
    <col min="2301" max="2301" width="8.7109375" style="1" customWidth="1"/>
    <col min="2302" max="2302" width="5.5703125" style="1" customWidth="1"/>
    <col min="2303" max="2303" width="8.7109375" style="1" customWidth="1"/>
    <col min="2304" max="2304" width="9.42578125" style="1" customWidth="1"/>
    <col min="2305" max="2305" width="8.7109375" style="1" customWidth="1"/>
    <col min="2306" max="2306" width="7.85546875" style="1" customWidth="1"/>
    <col min="2307" max="2307" width="8.7109375" style="1" customWidth="1"/>
    <col min="2308" max="2308" width="5.5703125" style="1" customWidth="1"/>
    <col min="2309" max="2309" width="8.7109375" style="1" customWidth="1"/>
    <col min="2310" max="2310" width="9.5703125" style="1" customWidth="1"/>
    <col min="2311" max="2311" width="8.7109375" style="1" customWidth="1"/>
    <col min="2312" max="2312" width="7.28515625" style="1" customWidth="1"/>
    <col min="2313" max="2313" width="8.7109375" style="1" customWidth="1"/>
    <col min="2314" max="2314" width="5.5703125" style="1" customWidth="1"/>
    <col min="2315" max="2548" width="9.140625" style="1"/>
    <col min="2549" max="2549" width="4.42578125" style="1" customWidth="1"/>
    <col min="2550" max="2550" width="25.85546875" style="1" customWidth="1"/>
    <col min="2551" max="2551" width="10.5703125" style="1" customWidth="1"/>
    <col min="2552" max="2552" width="0" style="1" hidden="1" customWidth="1"/>
    <col min="2553" max="2553" width="8.7109375" style="1" customWidth="1"/>
    <col min="2554" max="2554" width="8.5703125" style="1" customWidth="1"/>
    <col min="2555" max="2555" width="8.7109375" style="1" customWidth="1"/>
    <col min="2556" max="2556" width="8" style="1" customWidth="1"/>
    <col min="2557" max="2557" width="8.7109375" style="1" customWidth="1"/>
    <col min="2558" max="2558" width="5.5703125" style="1" customWidth="1"/>
    <col min="2559" max="2559" width="8.7109375" style="1" customWidth="1"/>
    <col min="2560" max="2560" width="9.42578125" style="1" customWidth="1"/>
    <col min="2561" max="2561" width="8.7109375" style="1" customWidth="1"/>
    <col min="2562" max="2562" width="7.85546875" style="1" customWidth="1"/>
    <col min="2563" max="2563" width="8.7109375" style="1" customWidth="1"/>
    <col min="2564" max="2564" width="5.5703125" style="1" customWidth="1"/>
    <col min="2565" max="2565" width="8.7109375" style="1" customWidth="1"/>
    <col min="2566" max="2566" width="9.5703125" style="1" customWidth="1"/>
    <col min="2567" max="2567" width="8.7109375" style="1" customWidth="1"/>
    <col min="2568" max="2568" width="7.28515625" style="1" customWidth="1"/>
    <col min="2569" max="2569" width="8.7109375" style="1" customWidth="1"/>
    <col min="2570" max="2570" width="5.5703125" style="1" customWidth="1"/>
    <col min="2571" max="2804" width="9.140625" style="1"/>
    <col min="2805" max="2805" width="4.42578125" style="1" customWidth="1"/>
    <col min="2806" max="2806" width="25.85546875" style="1" customWidth="1"/>
    <col min="2807" max="2807" width="10.5703125" style="1" customWidth="1"/>
    <col min="2808" max="2808" width="0" style="1" hidden="1" customWidth="1"/>
    <col min="2809" max="2809" width="8.7109375" style="1" customWidth="1"/>
    <col min="2810" max="2810" width="8.5703125" style="1" customWidth="1"/>
    <col min="2811" max="2811" width="8.7109375" style="1" customWidth="1"/>
    <col min="2812" max="2812" width="8" style="1" customWidth="1"/>
    <col min="2813" max="2813" width="8.7109375" style="1" customWidth="1"/>
    <col min="2814" max="2814" width="5.5703125" style="1" customWidth="1"/>
    <col min="2815" max="2815" width="8.7109375" style="1" customWidth="1"/>
    <col min="2816" max="2816" width="9.42578125" style="1" customWidth="1"/>
    <col min="2817" max="2817" width="8.7109375" style="1" customWidth="1"/>
    <col min="2818" max="2818" width="7.85546875" style="1" customWidth="1"/>
    <col min="2819" max="2819" width="8.7109375" style="1" customWidth="1"/>
    <col min="2820" max="2820" width="5.5703125" style="1" customWidth="1"/>
    <col min="2821" max="2821" width="8.7109375" style="1" customWidth="1"/>
    <col min="2822" max="2822" width="9.5703125" style="1" customWidth="1"/>
    <col min="2823" max="2823" width="8.7109375" style="1" customWidth="1"/>
    <col min="2824" max="2824" width="7.28515625" style="1" customWidth="1"/>
    <col min="2825" max="2825" width="8.7109375" style="1" customWidth="1"/>
    <col min="2826" max="2826" width="5.5703125" style="1" customWidth="1"/>
    <col min="2827" max="3060" width="9.140625" style="1"/>
    <col min="3061" max="3061" width="4.42578125" style="1" customWidth="1"/>
    <col min="3062" max="3062" width="25.85546875" style="1" customWidth="1"/>
    <col min="3063" max="3063" width="10.5703125" style="1" customWidth="1"/>
    <col min="3064" max="3064" width="0" style="1" hidden="1" customWidth="1"/>
    <col min="3065" max="3065" width="8.7109375" style="1" customWidth="1"/>
    <col min="3066" max="3066" width="8.5703125" style="1" customWidth="1"/>
    <col min="3067" max="3067" width="8.7109375" style="1" customWidth="1"/>
    <col min="3068" max="3068" width="8" style="1" customWidth="1"/>
    <col min="3069" max="3069" width="8.7109375" style="1" customWidth="1"/>
    <col min="3070" max="3070" width="5.5703125" style="1" customWidth="1"/>
    <col min="3071" max="3071" width="8.7109375" style="1" customWidth="1"/>
    <col min="3072" max="3072" width="9.42578125" style="1" customWidth="1"/>
    <col min="3073" max="3073" width="8.7109375" style="1" customWidth="1"/>
    <col min="3074" max="3074" width="7.85546875" style="1" customWidth="1"/>
    <col min="3075" max="3075" width="8.7109375" style="1" customWidth="1"/>
    <col min="3076" max="3076" width="5.5703125" style="1" customWidth="1"/>
    <col min="3077" max="3077" width="8.7109375" style="1" customWidth="1"/>
    <col min="3078" max="3078" width="9.5703125" style="1" customWidth="1"/>
    <col min="3079" max="3079" width="8.7109375" style="1" customWidth="1"/>
    <col min="3080" max="3080" width="7.28515625" style="1" customWidth="1"/>
    <col min="3081" max="3081" width="8.7109375" style="1" customWidth="1"/>
    <col min="3082" max="3082" width="5.5703125" style="1" customWidth="1"/>
    <col min="3083" max="3316" width="9.140625" style="1"/>
    <col min="3317" max="3317" width="4.42578125" style="1" customWidth="1"/>
    <col min="3318" max="3318" width="25.85546875" style="1" customWidth="1"/>
    <col min="3319" max="3319" width="10.5703125" style="1" customWidth="1"/>
    <col min="3320" max="3320" width="0" style="1" hidden="1" customWidth="1"/>
    <col min="3321" max="3321" width="8.7109375" style="1" customWidth="1"/>
    <col min="3322" max="3322" width="8.5703125" style="1" customWidth="1"/>
    <col min="3323" max="3323" width="8.7109375" style="1" customWidth="1"/>
    <col min="3324" max="3324" width="8" style="1" customWidth="1"/>
    <col min="3325" max="3325" width="8.7109375" style="1" customWidth="1"/>
    <col min="3326" max="3326" width="5.5703125" style="1" customWidth="1"/>
    <col min="3327" max="3327" width="8.7109375" style="1" customWidth="1"/>
    <col min="3328" max="3328" width="9.42578125" style="1" customWidth="1"/>
    <col min="3329" max="3329" width="8.7109375" style="1" customWidth="1"/>
    <col min="3330" max="3330" width="7.85546875" style="1" customWidth="1"/>
    <col min="3331" max="3331" width="8.7109375" style="1" customWidth="1"/>
    <col min="3332" max="3332" width="5.5703125" style="1" customWidth="1"/>
    <col min="3333" max="3333" width="8.7109375" style="1" customWidth="1"/>
    <col min="3334" max="3334" width="9.5703125" style="1" customWidth="1"/>
    <col min="3335" max="3335" width="8.7109375" style="1" customWidth="1"/>
    <col min="3336" max="3336" width="7.28515625" style="1" customWidth="1"/>
    <col min="3337" max="3337" width="8.7109375" style="1" customWidth="1"/>
    <col min="3338" max="3338" width="5.5703125" style="1" customWidth="1"/>
    <col min="3339" max="3572" width="9.140625" style="1"/>
    <col min="3573" max="3573" width="4.42578125" style="1" customWidth="1"/>
    <col min="3574" max="3574" width="25.85546875" style="1" customWidth="1"/>
    <col min="3575" max="3575" width="10.5703125" style="1" customWidth="1"/>
    <col min="3576" max="3576" width="0" style="1" hidden="1" customWidth="1"/>
    <col min="3577" max="3577" width="8.7109375" style="1" customWidth="1"/>
    <col min="3578" max="3578" width="8.5703125" style="1" customWidth="1"/>
    <col min="3579" max="3579" width="8.7109375" style="1" customWidth="1"/>
    <col min="3580" max="3580" width="8" style="1" customWidth="1"/>
    <col min="3581" max="3581" width="8.7109375" style="1" customWidth="1"/>
    <col min="3582" max="3582" width="5.5703125" style="1" customWidth="1"/>
    <col min="3583" max="3583" width="8.7109375" style="1" customWidth="1"/>
    <col min="3584" max="3584" width="9.42578125" style="1" customWidth="1"/>
    <col min="3585" max="3585" width="8.7109375" style="1" customWidth="1"/>
    <col min="3586" max="3586" width="7.85546875" style="1" customWidth="1"/>
    <col min="3587" max="3587" width="8.7109375" style="1" customWidth="1"/>
    <col min="3588" max="3588" width="5.5703125" style="1" customWidth="1"/>
    <col min="3589" max="3589" width="8.7109375" style="1" customWidth="1"/>
    <col min="3590" max="3590" width="9.5703125" style="1" customWidth="1"/>
    <col min="3591" max="3591" width="8.7109375" style="1" customWidth="1"/>
    <col min="3592" max="3592" width="7.28515625" style="1" customWidth="1"/>
    <col min="3593" max="3593" width="8.7109375" style="1" customWidth="1"/>
    <col min="3594" max="3594" width="5.5703125" style="1" customWidth="1"/>
    <col min="3595" max="3828" width="9.140625" style="1"/>
    <col min="3829" max="3829" width="4.42578125" style="1" customWidth="1"/>
    <col min="3830" max="3830" width="25.85546875" style="1" customWidth="1"/>
    <col min="3831" max="3831" width="10.5703125" style="1" customWidth="1"/>
    <col min="3832" max="3832" width="0" style="1" hidden="1" customWidth="1"/>
    <col min="3833" max="3833" width="8.7109375" style="1" customWidth="1"/>
    <col min="3834" max="3834" width="8.5703125" style="1" customWidth="1"/>
    <col min="3835" max="3835" width="8.7109375" style="1" customWidth="1"/>
    <col min="3836" max="3836" width="8" style="1" customWidth="1"/>
    <col min="3837" max="3837" width="8.7109375" style="1" customWidth="1"/>
    <col min="3838" max="3838" width="5.5703125" style="1" customWidth="1"/>
    <col min="3839" max="3839" width="8.7109375" style="1" customWidth="1"/>
    <col min="3840" max="3840" width="9.42578125" style="1" customWidth="1"/>
    <col min="3841" max="3841" width="8.7109375" style="1" customWidth="1"/>
    <col min="3842" max="3842" width="7.85546875" style="1" customWidth="1"/>
    <col min="3843" max="3843" width="8.7109375" style="1" customWidth="1"/>
    <col min="3844" max="3844" width="5.5703125" style="1" customWidth="1"/>
    <col min="3845" max="3845" width="8.7109375" style="1" customWidth="1"/>
    <col min="3846" max="3846" width="9.5703125" style="1" customWidth="1"/>
    <col min="3847" max="3847" width="8.7109375" style="1" customWidth="1"/>
    <col min="3848" max="3848" width="7.28515625" style="1" customWidth="1"/>
    <col min="3849" max="3849" width="8.7109375" style="1" customWidth="1"/>
    <col min="3850" max="3850" width="5.5703125" style="1" customWidth="1"/>
    <col min="3851" max="4084" width="9.140625" style="1"/>
    <col min="4085" max="4085" width="4.42578125" style="1" customWidth="1"/>
    <col min="4086" max="4086" width="25.85546875" style="1" customWidth="1"/>
    <col min="4087" max="4087" width="10.5703125" style="1" customWidth="1"/>
    <col min="4088" max="4088" width="0" style="1" hidden="1" customWidth="1"/>
    <col min="4089" max="4089" width="8.7109375" style="1" customWidth="1"/>
    <col min="4090" max="4090" width="8.5703125" style="1" customWidth="1"/>
    <col min="4091" max="4091" width="8.7109375" style="1" customWidth="1"/>
    <col min="4092" max="4092" width="8" style="1" customWidth="1"/>
    <col min="4093" max="4093" width="8.7109375" style="1" customWidth="1"/>
    <col min="4094" max="4094" width="5.5703125" style="1" customWidth="1"/>
    <col min="4095" max="4095" width="8.7109375" style="1" customWidth="1"/>
    <col min="4096" max="4096" width="9.42578125" style="1" customWidth="1"/>
    <col min="4097" max="4097" width="8.7109375" style="1" customWidth="1"/>
    <col min="4098" max="4098" width="7.85546875" style="1" customWidth="1"/>
    <col min="4099" max="4099" width="8.7109375" style="1" customWidth="1"/>
    <col min="4100" max="4100" width="5.5703125" style="1" customWidth="1"/>
    <col min="4101" max="4101" width="8.7109375" style="1" customWidth="1"/>
    <col min="4102" max="4102" width="9.5703125" style="1" customWidth="1"/>
    <col min="4103" max="4103" width="8.7109375" style="1" customWidth="1"/>
    <col min="4104" max="4104" width="7.28515625" style="1" customWidth="1"/>
    <col min="4105" max="4105" width="8.7109375" style="1" customWidth="1"/>
    <col min="4106" max="4106" width="5.5703125" style="1" customWidth="1"/>
    <col min="4107" max="4340" width="9.140625" style="1"/>
    <col min="4341" max="4341" width="4.42578125" style="1" customWidth="1"/>
    <col min="4342" max="4342" width="25.85546875" style="1" customWidth="1"/>
    <col min="4343" max="4343" width="10.5703125" style="1" customWidth="1"/>
    <col min="4344" max="4344" width="0" style="1" hidden="1" customWidth="1"/>
    <col min="4345" max="4345" width="8.7109375" style="1" customWidth="1"/>
    <col min="4346" max="4346" width="8.5703125" style="1" customWidth="1"/>
    <col min="4347" max="4347" width="8.7109375" style="1" customWidth="1"/>
    <col min="4348" max="4348" width="8" style="1" customWidth="1"/>
    <col min="4349" max="4349" width="8.7109375" style="1" customWidth="1"/>
    <col min="4350" max="4350" width="5.5703125" style="1" customWidth="1"/>
    <col min="4351" max="4351" width="8.7109375" style="1" customWidth="1"/>
    <col min="4352" max="4352" width="9.42578125" style="1" customWidth="1"/>
    <col min="4353" max="4353" width="8.7109375" style="1" customWidth="1"/>
    <col min="4354" max="4354" width="7.85546875" style="1" customWidth="1"/>
    <col min="4355" max="4355" width="8.7109375" style="1" customWidth="1"/>
    <col min="4356" max="4356" width="5.5703125" style="1" customWidth="1"/>
    <col min="4357" max="4357" width="8.7109375" style="1" customWidth="1"/>
    <col min="4358" max="4358" width="9.5703125" style="1" customWidth="1"/>
    <col min="4359" max="4359" width="8.7109375" style="1" customWidth="1"/>
    <col min="4360" max="4360" width="7.28515625" style="1" customWidth="1"/>
    <col min="4361" max="4361" width="8.7109375" style="1" customWidth="1"/>
    <col min="4362" max="4362" width="5.5703125" style="1" customWidth="1"/>
    <col min="4363" max="4596" width="9.140625" style="1"/>
    <col min="4597" max="4597" width="4.42578125" style="1" customWidth="1"/>
    <col min="4598" max="4598" width="25.85546875" style="1" customWidth="1"/>
    <col min="4599" max="4599" width="10.5703125" style="1" customWidth="1"/>
    <col min="4600" max="4600" width="0" style="1" hidden="1" customWidth="1"/>
    <col min="4601" max="4601" width="8.7109375" style="1" customWidth="1"/>
    <col min="4602" max="4602" width="8.5703125" style="1" customWidth="1"/>
    <col min="4603" max="4603" width="8.7109375" style="1" customWidth="1"/>
    <col min="4604" max="4604" width="8" style="1" customWidth="1"/>
    <col min="4605" max="4605" width="8.7109375" style="1" customWidth="1"/>
    <col min="4606" max="4606" width="5.5703125" style="1" customWidth="1"/>
    <col min="4607" max="4607" width="8.7109375" style="1" customWidth="1"/>
    <col min="4608" max="4608" width="9.42578125" style="1" customWidth="1"/>
    <col min="4609" max="4609" width="8.7109375" style="1" customWidth="1"/>
    <col min="4610" max="4610" width="7.85546875" style="1" customWidth="1"/>
    <col min="4611" max="4611" width="8.7109375" style="1" customWidth="1"/>
    <col min="4612" max="4612" width="5.5703125" style="1" customWidth="1"/>
    <col min="4613" max="4613" width="8.7109375" style="1" customWidth="1"/>
    <col min="4614" max="4614" width="9.5703125" style="1" customWidth="1"/>
    <col min="4615" max="4615" width="8.7109375" style="1" customWidth="1"/>
    <col min="4616" max="4616" width="7.28515625" style="1" customWidth="1"/>
    <col min="4617" max="4617" width="8.7109375" style="1" customWidth="1"/>
    <col min="4618" max="4618" width="5.5703125" style="1" customWidth="1"/>
    <col min="4619" max="4852" width="9.140625" style="1"/>
    <col min="4853" max="4853" width="4.42578125" style="1" customWidth="1"/>
    <col min="4854" max="4854" width="25.85546875" style="1" customWidth="1"/>
    <col min="4855" max="4855" width="10.5703125" style="1" customWidth="1"/>
    <col min="4856" max="4856" width="0" style="1" hidden="1" customWidth="1"/>
    <col min="4857" max="4857" width="8.7109375" style="1" customWidth="1"/>
    <col min="4858" max="4858" width="8.5703125" style="1" customWidth="1"/>
    <col min="4859" max="4859" width="8.7109375" style="1" customWidth="1"/>
    <col min="4860" max="4860" width="8" style="1" customWidth="1"/>
    <col min="4861" max="4861" width="8.7109375" style="1" customWidth="1"/>
    <col min="4862" max="4862" width="5.5703125" style="1" customWidth="1"/>
    <col min="4863" max="4863" width="8.7109375" style="1" customWidth="1"/>
    <col min="4864" max="4864" width="9.42578125" style="1" customWidth="1"/>
    <col min="4865" max="4865" width="8.7109375" style="1" customWidth="1"/>
    <col min="4866" max="4866" width="7.85546875" style="1" customWidth="1"/>
    <col min="4867" max="4867" width="8.7109375" style="1" customWidth="1"/>
    <col min="4868" max="4868" width="5.5703125" style="1" customWidth="1"/>
    <col min="4869" max="4869" width="8.7109375" style="1" customWidth="1"/>
    <col min="4870" max="4870" width="9.5703125" style="1" customWidth="1"/>
    <col min="4871" max="4871" width="8.7109375" style="1" customWidth="1"/>
    <col min="4872" max="4872" width="7.28515625" style="1" customWidth="1"/>
    <col min="4873" max="4873" width="8.7109375" style="1" customWidth="1"/>
    <col min="4874" max="4874" width="5.5703125" style="1" customWidth="1"/>
    <col min="4875" max="5108" width="9.140625" style="1"/>
    <col min="5109" max="5109" width="4.42578125" style="1" customWidth="1"/>
    <col min="5110" max="5110" width="25.85546875" style="1" customWidth="1"/>
    <col min="5111" max="5111" width="10.5703125" style="1" customWidth="1"/>
    <col min="5112" max="5112" width="0" style="1" hidden="1" customWidth="1"/>
    <col min="5113" max="5113" width="8.7109375" style="1" customWidth="1"/>
    <col min="5114" max="5114" width="8.5703125" style="1" customWidth="1"/>
    <col min="5115" max="5115" width="8.7109375" style="1" customWidth="1"/>
    <col min="5116" max="5116" width="8" style="1" customWidth="1"/>
    <col min="5117" max="5117" width="8.7109375" style="1" customWidth="1"/>
    <col min="5118" max="5118" width="5.5703125" style="1" customWidth="1"/>
    <col min="5119" max="5119" width="8.7109375" style="1" customWidth="1"/>
    <col min="5120" max="5120" width="9.42578125" style="1" customWidth="1"/>
    <col min="5121" max="5121" width="8.7109375" style="1" customWidth="1"/>
    <col min="5122" max="5122" width="7.85546875" style="1" customWidth="1"/>
    <col min="5123" max="5123" width="8.7109375" style="1" customWidth="1"/>
    <col min="5124" max="5124" width="5.5703125" style="1" customWidth="1"/>
    <col min="5125" max="5125" width="8.7109375" style="1" customWidth="1"/>
    <col min="5126" max="5126" width="9.5703125" style="1" customWidth="1"/>
    <col min="5127" max="5127" width="8.7109375" style="1" customWidth="1"/>
    <col min="5128" max="5128" width="7.28515625" style="1" customWidth="1"/>
    <col min="5129" max="5129" width="8.7109375" style="1" customWidth="1"/>
    <col min="5130" max="5130" width="5.5703125" style="1" customWidth="1"/>
    <col min="5131" max="5364" width="9.140625" style="1"/>
    <col min="5365" max="5365" width="4.42578125" style="1" customWidth="1"/>
    <col min="5366" max="5366" width="25.85546875" style="1" customWidth="1"/>
    <col min="5367" max="5367" width="10.5703125" style="1" customWidth="1"/>
    <col min="5368" max="5368" width="0" style="1" hidden="1" customWidth="1"/>
    <col min="5369" max="5369" width="8.7109375" style="1" customWidth="1"/>
    <col min="5370" max="5370" width="8.5703125" style="1" customWidth="1"/>
    <col min="5371" max="5371" width="8.7109375" style="1" customWidth="1"/>
    <col min="5372" max="5372" width="8" style="1" customWidth="1"/>
    <col min="5373" max="5373" width="8.7109375" style="1" customWidth="1"/>
    <col min="5374" max="5374" width="5.5703125" style="1" customWidth="1"/>
    <col min="5375" max="5375" width="8.7109375" style="1" customWidth="1"/>
    <col min="5376" max="5376" width="9.42578125" style="1" customWidth="1"/>
    <col min="5377" max="5377" width="8.7109375" style="1" customWidth="1"/>
    <col min="5378" max="5378" width="7.85546875" style="1" customWidth="1"/>
    <col min="5379" max="5379" width="8.7109375" style="1" customWidth="1"/>
    <col min="5380" max="5380" width="5.5703125" style="1" customWidth="1"/>
    <col min="5381" max="5381" width="8.7109375" style="1" customWidth="1"/>
    <col min="5382" max="5382" width="9.5703125" style="1" customWidth="1"/>
    <col min="5383" max="5383" width="8.7109375" style="1" customWidth="1"/>
    <col min="5384" max="5384" width="7.28515625" style="1" customWidth="1"/>
    <col min="5385" max="5385" width="8.7109375" style="1" customWidth="1"/>
    <col min="5386" max="5386" width="5.5703125" style="1" customWidth="1"/>
    <col min="5387" max="5620" width="9.140625" style="1"/>
    <col min="5621" max="5621" width="4.42578125" style="1" customWidth="1"/>
    <col min="5622" max="5622" width="25.85546875" style="1" customWidth="1"/>
    <col min="5623" max="5623" width="10.5703125" style="1" customWidth="1"/>
    <col min="5624" max="5624" width="0" style="1" hidden="1" customWidth="1"/>
    <col min="5625" max="5625" width="8.7109375" style="1" customWidth="1"/>
    <col min="5626" max="5626" width="8.5703125" style="1" customWidth="1"/>
    <col min="5627" max="5627" width="8.7109375" style="1" customWidth="1"/>
    <col min="5628" max="5628" width="8" style="1" customWidth="1"/>
    <col min="5629" max="5629" width="8.7109375" style="1" customWidth="1"/>
    <col min="5630" max="5630" width="5.5703125" style="1" customWidth="1"/>
    <col min="5631" max="5631" width="8.7109375" style="1" customWidth="1"/>
    <col min="5632" max="5632" width="9.42578125" style="1" customWidth="1"/>
    <col min="5633" max="5633" width="8.7109375" style="1" customWidth="1"/>
    <col min="5634" max="5634" width="7.85546875" style="1" customWidth="1"/>
    <col min="5635" max="5635" width="8.7109375" style="1" customWidth="1"/>
    <col min="5636" max="5636" width="5.5703125" style="1" customWidth="1"/>
    <col min="5637" max="5637" width="8.7109375" style="1" customWidth="1"/>
    <col min="5638" max="5638" width="9.5703125" style="1" customWidth="1"/>
    <col min="5639" max="5639" width="8.7109375" style="1" customWidth="1"/>
    <col min="5640" max="5640" width="7.28515625" style="1" customWidth="1"/>
    <col min="5641" max="5641" width="8.7109375" style="1" customWidth="1"/>
    <col min="5642" max="5642" width="5.5703125" style="1" customWidth="1"/>
    <col min="5643" max="5876" width="9.140625" style="1"/>
    <col min="5877" max="5877" width="4.42578125" style="1" customWidth="1"/>
    <col min="5878" max="5878" width="25.85546875" style="1" customWidth="1"/>
    <col min="5879" max="5879" width="10.5703125" style="1" customWidth="1"/>
    <col min="5880" max="5880" width="0" style="1" hidden="1" customWidth="1"/>
    <col min="5881" max="5881" width="8.7109375" style="1" customWidth="1"/>
    <col min="5882" max="5882" width="8.5703125" style="1" customWidth="1"/>
    <col min="5883" max="5883" width="8.7109375" style="1" customWidth="1"/>
    <col min="5884" max="5884" width="8" style="1" customWidth="1"/>
    <col min="5885" max="5885" width="8.7109375" style="1" customWidth="1"/>
    <col min="5886" max="5886" width="5.5703125" style="1" customWidth="1"/>
    <col min="5887" max="5887" width="8.7109375" style="1" customWidth="1"/>
    <col min="5888" max="5888" width="9.42578125" style="1" customWidth="1"/>
    <col min="5889" max="5889" width="8.7109375" style="1" customWidth="1"/>
    <col min="5890" max="5890" width="7.85546875" style="1" customWidth="1"/>
    <col min="5891" max="5891" width="8.7109375" style="1" customWidth="1"/>
    <col min="5892" max="5892" width="5.5703125" style="1" customWidth="1"/>
    <col min="5893" max="5893" width="8.7109375" style="1" customWidth="1"/>
    <col min="5894" max="5894" width="9.5703125" style="1" customWidth="1"/>
    <col min="5895" max="5895" width="8.7109375" style="1" customWidth="1"/>
    <col min="5896" max="5896" width="7.28515625" style="1" customWidth="1"/>
    <col min="5897" max="5897" width="8.7109375" style="1" customWidth="1"/>
    <col min="5898" max="5898" width="5.5703125" style="1" customWidth="1"/>
    <col min="5899" max="6132" width="9.140625" style="1"/>
    <col min="6133" max="6133" width="4.42578125" style="1" customWidth="1"/>
    <col min="6134" max="6134" width="25.85546875" style="1" customWidth="1"/>
    <col min="6135" max="6135" width="10.5703125" style="1" customWidth="1"/>
    <col min="6136" max="6136" width="0" style="1" hidden="1" customWidth="1"/>
    <col min="6137" max="6137" width="8.7109375" style="1" customWidth="1"/>
    <col min="6138" max="6138" width="8.5703125" style="1" customWidth="1"/>
    <col min="6139" max="6139" width="8.7109375" style="1" customWidth="1"/>
    <col min="6140" max="6140" width="8" style="1" customWidth="1"/>
    <col min="6141" max="6141" width="8.7109375" style="1" customWidth="1"/>
    <col min="6142" max="6142" width="5.5703125" style="1" customWidth="1"/>
    <col min="6143" max="6143" width="8.7109375" style="1" customWidth="1"/>
    <col min="6144" max="6144" width="9.42578125" style="1" customWidth="1"/>
    <col min="6145" max="6145" width="8.7109375" style="1" customWidth="1"/>
    <col min="6146" max="6146" width="7.85546875" style="1" customWidth="1"/>
    <col min="6147" max="6147" width="8.7109375" style="1" customWidth="1"/>
    <col min="6148" max="6148" width="5.5703125" style="1" customWidth="1"/>
    <col min="6149" max="6149" width="8.7109375" style="1" customWidth="1"/>
    <col min="6150" max="6150" width="9.5703125" style="1" customWidth="1"/>
    <col min="6151" max="6151" width="8.7109375" style="1" customWidth="1"/>
    <col min="6152" max="6152" width="7.28515625" style="1" customWidth="1"/>
    <col min="6153" max="6153" width="8.7109375" style="1" customWidth="1"/>
    <col min="6154" max="6154" width="5.5703125" style="1" customWidth="1"/>
    <col min="6155" max="6388" width="9.140625" style="1"/>
    <col min="6389" max="6389" width="4.42578125" style="1" customWidth="1"/>
    <col min="6390" max="6390" width="25.85546875" style="1" customWidth="1"/>
    <col min="6391" max="6391" width="10.5703125" style="1" customWidth="1"/>
    <col min="6392" max="6392" width="0" style="1" hidden="1" customWidth="1"/>
    <col min="6393" max="6393" width="8.7109375" style="1" customWidth="1"/>
    <col min="6394" max="6394" width="8.5703125" style="1" customWidth="1"/>
    <col min="6395" max="6395" width="8.7109375" style="1" customWidth="1"/>
    <col min="6396" max="6396" width="8" style="1" customWidth="1"/>
    <col min="6397" max="6397" width="8.7109375" style="1" customWidth="1"/>
    <col min="6398" max="6398" width="5.5703125" style="1" customWidth="1"/>
    <col min="6399" max="6399" width="8.7109375" style="1" customWidth="1"/>
    <col min="6400" max="6400" width="9.42578125" style="1" customWidth="1"/>
    <col min="6401" max="6401" width="8.7109375" style="1" customWidth="1"/>
    <col min="6402" max="6402" width="7.85546875" style="1" customWidth="1"/>
    <col min="6403" max="6403" width="8.7109375" style="1" customWidth="1"/>
    <col min="6404" max="6404" width="5.5703125" style="1" customWidth="1"/>
    <col min="6405" max="6405" width="8.7109375" style="1" customWidth="1"/>
    <col min="6406" max="6406" width="9.5703125" style="1" customWidth="1"/>
    <col min="6407" max="6407" width="8.7109375" style="1" customWidth="1"/>
    <col min="6408" max="6408" width="7.28515625" style="1" customWidth="1"/>
    <col min="6409" max="6409" width="8.7109375" style="1" customWidth="1"/>
    <col min="6410" max="6410" width="5.5703125" style="1" customWidth="1"/>
    <col min="6411" max="6644" width="9.140625" style="1"/>
    <col min="6645" max="6645" width="4.42578125" style="1" customWidth="1"/>
    <col min="6646" max="6646" width="25.85546875" style="1" customWidth="1"/>
    <col min="6647" max="6647" width="10.5703125" style="1" customWidth="1"/>
    <col min="6648" max="6648" width="0" style="1" hidden="1" customWidth="1"/>
    <col min="6649" max="6649" width="8.7109375" style="1" customWidth="1"/>
    <col min="6650" max="6650" width="8.5703125" style="1" customWidth="1"/>
    <col min="6651" max="6651" width="8.7109375" style="1" customWidth="1"/>
    <col min="6652" max="6652" width="8" style="1" customWidth="1"/>
    <col min="6653" max="6653" width="8.7109375" style="1" customWidth="1"/>
    <col min="6654" max="6654" width="5.5703125" style="1" customWidth="1"/>
    <col min="6655" max="6655" width="8.7109375" style="1" customWidth="1"/>
    <col min="6656" max="6656" width="9.42578125" style="1" customWidth="1"/>
    <col min="6657" max="6657" width="8.7109375" style="1" customWidth="1"/>
    <col min="6658" max="6658" width="7.85546875" style="1" customWidth="1"/>
    <col min="6659" max="6659" width="8.7109375" style="1" customWidth="1"/>
    <col min="6660" max="6660" width="5.5703125" style="1" customWidth="1"/>
    <col min="6661" max="6661" width="8.7109375" style="1" customWidth="1"/>
    <col min="6662" max="6662" width="9.5703125" style="1" customWidth="1"/>
    <col min="6663" max="6663" width="8.7109375" style="1" customWidth="1"/>
    <col min="6664" max="6664" width="7.28515625" style="1" customWidth="1"/>
    <col min="6665" max="6665" width="8.7109375" style="1" customWidth="1"/>
    <col min="6666" max="6666" width="5.5703125" style="1" customWidth="1"/>
    <col min="6667" max="6900" width="9.140625" style="1"/>
    <col min="6901" max="6901" width="4.42578125" style="1" customWidth="1"/>
    <col min="6902" max="6902" width="25.85546875" style="1" customWidth="1"/>
    <col min="6903" max="6903" width="10.5703125" style="1" customWidth="1"/>
    <col min="6904" max="6904" width="0" style="1" hidden="1" customWidth="1"/>
    <col min="6905" max="6905" width="8.7109375" style="1" customWidth="1"/>
    <col min="6906" max="6906" width="8.5703125" style="1" customWidth="1"/>
    <col min="6907" max="6907" width="8.7109375" style="1" customWidth="1"/>
    <col min="6908" max="6908" width="8" style="1" customWidth="1"/>
    <col min="6909" max="6909" width="8.7109375" style="1" customWidth="1"/>
    <col min="6910" max="6910" width="5.5703125" style="1" customWidth="1"/>
    <col min="6911" max="6911" width="8.7109375" style="1" customWidth="1"/>
    <col min="6912" max="6912" width="9.42578125" style="1" customWidth="1"/>
    <col min="6913" max="6913" width="8.7109375" style="1" customWidth="1"/>
    <col min="6914" max="6914" width="7.85546875" style="1" customWidth="1"/>
    <col min="6915" max="6915" width="8.7109375" style="1" customWidth="1"/>
    <col min="6916" max="6916" width="5.5703125" style="1" customWidth="1"/>
    <col min="6917" max="6917" width="8.7109375" style="1" customWidth="1"/>
    <col min="6918" max="6918" width="9.5703125" style="1" customWidth="1"/>
    <col min="6919" max="6919" width="8.7109375" style="1" customWidth="1"/>
    <col min="6920" max="6920" width="7.28515625" style="1" customWidth="1"/>
    <col min="6921" max="6921" width="8.7109375" style="1" customWidth="1"/>
    <col min="6922" max="6922" width="5.5703125" style="1" customWidth="1"/>
    <col min="6923" max="7156" width="9.140625" style="1"/>
    <col min="7157" max="7157" width="4.42578125" style="1" customWidth="1"/>
    <col min="7158" max="7158" width="25.85546875" style="1" customWidth="1"/>
    <col min="7159" max="7159" width="10.5703125" style="1" customWidth="1"/>
    <col min="7160" max="7160" width="0" style="1" hidden="1" customWidth="1"/>
    <col min="7161" max="7161" width="8.7109375" style="1" customWidth="1"/>
    <col min="7162" max="7162" width="8.5703125" style="1" customWidth="1"/>
    <col min="7163" max="7163" width="8.7109375" style="1" customWidth="1"/>
    <col min="7164" max="7164" width="8" style="1" customWidth="1"/>
    <col min="7165" max="7165" width="8.7109375" style="1" customWidth="1"/>
    <col min="7166" max="7166" width="5.5703125" style="1" customWidth="1"/>
    <col min="7167" max="7167" width="8.7109375" style="1" customWidth="1"/>
    <col min="7168" max="7168" width="9.42578125" style="1" customWidth="1"/>
    <col min="7169" max="7169" width="8.7109375" style="1" customWidth="1"/>
    <col min="7170" max="7170" width="7.85546875" style="1" customWidth="1"/>
    <col min="7171" max="7171" width="8.7109375" style="1" customWidth="1"/>
    <col min="7172" max="7172" width="5.5703125" style="1" customWidth="1"/>
    <col min="7173" max="7173" width="8.7109375" style="1" customWidth="1"/>
    <col min="7174" max="7174" width="9.5703125" style="1" customWidth="1"/>
    <col min="7175" max="7175" width="8.7109375" style="1" customWidth="1"/>
    <col min="7176" max="7176" width="7.28515625" style="1" customWidth="1"/>
    <col min="7177" max="7177" width="8.7109375" style="1" customWidth="1"/>
    <col min="7178" max="7178" width="5.5703125" style="1" customWidth="1"/>
    <col min="7179" max="7412" width="9.140625" style="1"/>
    <col min="7413" max="7413" width="4.42578125" style="1" customWidth="1"/>
    <col min="7414" max="7414" width="25.85546875" style="1" customWidth="1"/>
    <col min="7415" max="7415" width="10.5703125" style="1" customWidth="1"/>
    <col min="7416" max="7416" width="0" style="1" hidden="1" customWidth="1"/>
    <col min="7417" max="7417" width="8.7109375" style="1" customWidth="1"/>
    <col min="7418" max="7418" width="8.5703125" style="1" customWidth="1"/>
    <col min="7419" max="7419" width="8.7109375" style="1" customWidth="1"/>
    <col min="7420" max="7420" width="8" style="1" customWidth="1"/>
    <col min="7421" max="7421" width="8.7109375" style="1" customWidth="1"/>
    <col min="7422" max="7422" width="5.5703125" style="1" customWidth="1"/>
    <col min="7423" max="7423" width="8.7109375" style="1" customWidth="1"/>
    <col min="7424" max="7424" width="9.42578125" style="1" customWidth="1"/>
    <col min="7425" max="7425" width="8.7109375" style="1" customWidth="1"/>
    <col min="7426" max="7426" width="7.85546875" style="1" customWidth="1"/>
    <col min="7427" max="7427" width="8.7109375" style="1" customWidth="1"/>
    <col min="7428" max="7428" width="5.5703125" style="1" customWidth="1"/>
    <col min="7429" max="7429" width="8.7109375" style="1" customWidth="1"/>
    <col min="7430" max="7430" width="9.5703125" style="1" customWidth="1"/>
    <col min="7431" max="7431" width="8.7109375" style="1" customWidth="1"/>
    <col min="7432" max="7432" width="7.28515625" style="1" customWidth="1"/>
    <col min="7433" max="7433" width="8.7109375" style="1" customWidth="1"/>
    <col min="7434" max="7434" width="5.5703125" style="1" customWidth="1"/>
    <col min="7435" max="7668" width="9.140625" style="1"/>
    <col min="7669" max="7669" width="4.42578125" style="1" customWidth="1"/>
    <col min="7670" max="7670" width="25.85546875" style="1" customWidth="1"/>
    <col min="7671" max="7671" width="10.5703125" style="1" customWidth="1"/>
    <col min="7672" max="7672" width="0" style="1" hidden="1" customWidth="1"/>
    <col min="7673" max="7673" width="8.7109375" style="1" customWidth="1"/>
    <col min="7674" max="7674" width="8.5703125" style="1" customWidth="1"/>
    <col min="7675" max="7675" width="8.7109375" style="1" customWidth="1"/>
    <col min="7676" max="7676" width="8" style="1" customWidth="1"/>
    <col min="7677" max="7677" width="8.7109375" style="1" customWidth="1"/>
    <col min="7678" max="7678" width="5.5703125" style="1" customWidth="1"/>
    <col min="7679" max="7679" width="8.7109375" style="1" customWidth="1"/>
    <col min="7680" max="7680" width="9.42578125" style="1" customWidth="1"/>
    <col min="7681" max="7681" width="8.7109375" style="1" customWidth="1"/>
    <col min="7682" max="7682" width="7.85546875" style="1" customWidth="1"/>
    <col min="7683" max="7683" width="8.7109375" style="1" customWidth="1"/>
    <col min="7684" max="7684" width="5.5703125" style="1" customWidth="1"/>
    <col min="7685" max="7685" width="8.7109375" style="1" customWidth="1"/>
    <col min="7686" max="7686" width="9.5703125" style="1" customWidth="1"/>
    <col min="7687" max="7687" width="8.7109375" style="1" customWidth="1"/>
    <col min="7688" max="7688" width="7.28515625" style="1" customWidth="1"/>
    <col min="7689" max="7689" width="8.7109375" style="1" customWidth="1"/>
    <col min="7690" max="7690" width="5.5703125" style="1" customWidth="1"/>
    <col min="7691" max="7924" width="9.140625" style="1"/>
    <col min="7925" max="7925" width="4.42578125" style="1" customWidth="1"/>
    <col min="7926" max="7926" width="25.85546875" style="1" customWidth="1"/>
    <col min="7927" max="7927" width="10.5703125" style="1" customWidth="1"/>
    <col min="7928" max="7928" width="0" style="1" hidden="1" customWidth="1"/>
    <col min="7929" max="7929" width="8.7109375" style="1" customWidth="1"/>
    <col min="7930" max="7930" width="8.5703125" style="1" customWidth="1"/>
    <col min="7931" max="7931" width="8.7109375" style="1" customWidth="1"/>
    <col min="7932" max="7932" width="8" style="1" customWidth="1"/>
    <col min="7933" max="7933" width="8.7109375" style="1" customWidth="1"/>
    <col min="7934" max="7934" width="5.5703125" style="1" customWidth="1"/>
    <col min="7935" max="7935" width="8.7109375" style="1" customWidth="1"/>
    <col min="7936" max="7936" width="9.42578125" style="1" customWidth="1"/>
    <col min="7937" max="7937" width="8.7109375" style="1" customWidth="1"/>
    <col min="7938" max="7938" width="7.85546875" style="1" customWidth="1"/>
    <col min="7939" max="7939" width="8.7109375" style="1" customWidth="1"/>
    <col min="7940" max="7940" width="5.5703125" style="1" customWidth="1"/>
    <col min="7941" max="7941" width="8.7109375" style="1" customWidth="1"/>
    <col min="7942" max="7942" width="9.5703125" style="1" customWidth="1"/>
    <col min="7943" max="7943" width="8.7109375" style="1" customWidth="1"/>
    <col min="7944" max="7944" width="7.28515625" style="1" customWidth="1"/>
    <col min="7945" max="7945" width="8.7109375" style="1" customWidth="1"/>
    <col min="7946" max="7946" width="5.5703125" style="1" customWidth="1"/>
    <col min="7947" max="8180" width="9.140625" style="1"/>
    <col min="8181" max="8181" width="4.42578125" style="1" customWidth="1"/>
    <col min="8182" max="8182" width="25.85546875" style="1" customWidth="1"/>
    <col min="8183" max="8183" width="10.5703125" style="1" customWidth="1"/>
    <col min="8184" max="8184" width="0" style="1" hidden="1" customWidth="1"/>
    <col min="8185" max="8185" width="8.7109375" style="1" customWidth="1"/>
    <col min="8186" max="8186" width="8.5703125" style="1" customWidth="1"/>
    <col min="8187" max="8187" width="8.7109375" style="1" customWidth="1"/>
    <col min="8188" max="8188" width="8" style="1" customWidth="1"/>
    <col min="8189" max="8189" width="8.7109375" style="1" customWidth="1"/>
    <col min="8190" max="8190" width="5.5703125" style="1" customWidth="1"/>
    <col min="8191" max="8191" width="8.7109375" style="1" customWidth="1"/>
    <col min="8192" max="8192" width="9.42578125" style="1" customWidth="1"/>
    <col min="8193" max="8193" width="8.7109375" style="1" customWidth="1"/>
    <col min="8194" max="8194" width="7.85546875" style="1" customWidth="1"/>
    <col min="8195" max="8195" width="8.7109375" style="1" customWidth="1"/>
    <col min="8196" max="8196" width="5.5703125" style="1" customWidth="1"/>
    <col min="8197" max="8197" width="8.7109375" style="1" customWidth="1"/>
    <col min="8198" max="8198" width="9.5703125" style="1" customWidth="1"/>
    <col min="8199" max="8199" width="8.7109375" style="1" customWidth="1"/>
    <col min="8200" max="8200" width="7.28515625" style="1" customWidth="1"/>
    <col min="8201" max="8201" width="8.7109375" style="1" customWidth="1"/>
    <col min="8202" max="8202" width="5.5703125" style="1" customWidth="1"/>
    <col min="8203" max="8436" width="9.140625" style="1"/>
    <col min="8437" max="8437" width="4.42578125" style="1" customWidth="1"/>
    <col min="8438" max="8438" width="25.85546875" style="1" customWidth="1"/>
    <col min="8439" max="8439" width="10.5703125" style="1" customWidth="1"/>
    <col min="8440" max="8440" width="0" style="1" hidden="1" customWidth="1"/>
    <col min="8441" max="8441" width="8.7109375" style="1" customWidth="1"/>
    <col min="8442" max="8442" width="8.5703125" style="1" customWidth="1"/>
    <col min="8443" max="8443" width="8.7109375" style="1" customWidth="1"/>
    <col min="8444" max="8444" width="8" style="1" customWidth="1"/>
    <col min="8445" max="8445" width="8.7109375" style="1" customWidth="1"/>
    <col min="8446" max="8446" width="5.5703125" style="1" customWidth="1"/>
    <col min="8447" max="8447" width="8.7109375" style="1" customWidth="1"/>
    <col min="8448" max="8448" width="9.42578125" style="1" customWidth="1"/>
    <col min="8449" max="8449" width="8.7109375" style="1" customWidth="1"/>
    <col min="8450" max="8450" width="7.85546875" style="1" customWidth="1"/>
    <col min="8451" max="8451" width="8.7109375" style="1" customWidth="1"/>
    <col min="8452" max="8452" width="5.5703125" style="1" customWidth="1"/>
    <col min="8453" max="8453" width="8.7109375" style="1" customWidth="1"/>
    <col min="8454" max="8454" width="9.5703125" style="1" customWidth="1"/>
    <col min="8455" max="8455" width="8.7109375" style="1" customWidth="1"/>
    <col min="8456" max="8456" width="7.28515625" style="1" customWidth="1"/>
    <col min="8457" max="8457" width="8.7109375" style="1" customWidth="1"/>
    <col min="8458" max="8458" width="5.5703125" style="1" customWidth="1"/>
    <col min="8459" max="8692" width="9.140625" style="1"/>
    <col min="8693" max="8693" width="4.42578125" style="1" customWidth="1"/>
    <col min="8694" max="8694" width="25.85546875" style="1" customWidth="1"/>
    <col min="8695" max="8695" width="10.5703125" style="1" customWidth="1"/>
    <col min="8696" max="8696" width="0" style="1" hidden="1" customWidth="1"/>
    <col min="8697" max="8697" width="8.7109375" style="1" customWidth="1"/>
    <col min="8698" max="8698" width="8.5703125" style="1" customWidth="1"/>
    <col min="8699" max="8699" width="8.7109375" style="1" customWidth="1"/>
    <col min="8700" max="8700" width="8" style="1" customWidth="1"/>
    <col min="8701" max="8701" width="8.7109375" style="1" customWidth="1"/>
    <col min="8702" max="8702" width="5.5703125" style="1" customWidth="1"/>
    <col min="8703" max="8703" width="8.7109375" style="1" customWidth="1"/>
    <col min="8704" max="8704" width="9.42578125" style="1" customWidth="1"/>
    <col min="8705" max="8705" width="8.7109375" style="1" customWidth="1"/>
    <col min="8706" max="8706" width="7.85546875" style="1" customWidth="1"/>
    <col min="8707" max="8707" width="8.7109375" style="1" customWidth="1"/>
    <col min="8708" max="8708" width="5.5703125" style="1" customWidth="1"/>
    <col min="8709" max="8709" width="8.7109375" style="1" customWidth="1"/>
    <col min="8710" max="8710" width="9.5703125" style="1" customWidth="1"/>
    <col min="8711" max="8711" width="8.7109375" style="1" customWidth="1"/>
    <col min="8712" max="8712" width="7.28515625" style="1" customWidth="1"/>
    <col min="8713" max="8713" width="8.7109375" style="1" customWidth="1"/>
    <col min="8714" max="8714" width="5.5703125" style="1" customWidth="1"/>
    <col min="8715" max="8948" width="9.140625" style="1"/>
    <col min="8949" max="8949" width="4.42578125" style="1" customWidth="1"/>
    <col min="8950" max="8950" width="25.85546875" style="1" customWidth="1"/>
    <col min="8951" max="8951" width="10.5703125" style="1" customWidth="1"/>
    <col min="8952" max="8952" width="0" style="1" hidden="1" customWidth="1"/>
    <col min="8953" max="8953" width="8.7109375" style="1" customWidth="1"/>
    <col min="8954" max="8954" width="8.5703125" style="1" customWidth="1"/>
    <col min="8955" max="8955" width="8.7109375" style="1" customWidth="1"/>
    <col min="8956" max="8956" width="8" style="1" customWidth="1"/>
    <col min="8957" max="8957" width="8.7109375" style="1" customWidth="1"/>
    <col min="8958" max="8958" width="5.5703125" style="1" customWidth="1"/>
    <col min="8959" max="8959" width="8.7109375" style="1" customWidth="1"/>
    <col min="8960" max="8960" width="9.42578125" style="1" customWidth="1"/>
    <col min="8961" max="8961" width="8.7109375" style="1" customWidth="1"/>
    <col min="8962" max="8962" width="7.85546875" style="1" customWidth="1"/>
    <col min="8963" max="8963" width="8.7109375" style="1" customWidth="1"/>
    <col min="8964" max="8964" width="5.5703125" style="1" customWidth="1"/>
    <col min="8965" max="8965" width="8.7109375" style="1" customWidth="1"/>
    <col min="8966" max="8966" width="9.5703125" style="1" customWidth="1"/>
    <col min="8967" max="8967" width="8.7109375" style="1" customWidth="1"/>
    <col min="8968" max="8968" width="7.28515625" style="1" customWidth="1"/>
    <col min="8969" max="8969" width="8.7109375" style="1" customWidth="1"/>
    <col min="8970" max="8970" width="5.5703125" style="1" customWidth="1"/>
    <col min="8971" max="9204" width="9.140625" style="1"/>
    <col min="9205" max="9205" width="4.42578125" style="1" customWidth="1"/>
    <col min="9206" max="9206" width="25.85546875" style="1" customWidth="1"/>
    <col min="9207" max="9207" width="10.5703125" style="1" customWidth="1"/>
    <col min="9208" max="9208" width="0" style="1" hidden="1" customWidth="1"/>
    <col min="9209" max="9209" width="8.7109375" style="1" customWidth="1"/>
    <col min="9210" max="9210" width="8.5703125" style="1" customWidth="1"/>
    <col min="9211" max="9211" width="8.7109375" style="1" customWidth="1"/>
    <col min="9212" max="9212" width="8" style="1" customWidth="1"/>
    <col min="9213" max="9213" width="8.7109375" style="1" customWidth="1"/>
    <col min="9214" max="9214" width="5.5703125" style="1" customWidth="1"/>
    <col min="9215" max="9215" width="8.7109375" style="1" customWidth="1"/>
    <col min="9216" max="9216" width="9.42578125" style="1" customWidth="1"/>
    <col min="9217" max="9217" width="8.7109375" style="1" customWidth="1"/>
    <col min="9218" max="9218" width="7.85546875" style="1" customWidth="1"/>
    <col min="9219" max="9219" width="8.7109375" style="1" customWidth="1"/>
    <col min="9220" max="9220" width="5.5703125" style="1" customWidth="1"/>
    <col min="9221" max="9221" width="8.7109375" style="1" customWidth="1"/>
    <col min="9222" max="9222" width="9.5703125" style="1" customWidth="1"/>
    <col min="9223" max="9223" width="8.7109375" style="1" customWidth="1"/>
    <col min="9224" max="9224" width="7.28515625" style="1" customWidth="1"/>
    <col min="9225" max="9225" width="8.7109375" style="1" customWidth="1"/>
    <col min="9226" max="9226" width="5.5703125" style="1" customWidth="1"/>
    <col min="9227" max="9460" width="9.140625" style="1"/>
    <col min="9461" max="9461" width="4.42578125" style="1" customWidth="1"/>
    <col min="9462" max="9462" width="25.85546875" style="1" customWidth="1"/>
    <col min="9463" max="9463" width="10.5703125" style="1" customWidth="1"/>
    <col min="9464" max="9464" width="0" style="1" hidden="1" customWidth="1"/>
    <col min="9465" max="9465" width="8.7109375" style="1" customWidth="1"/>
    <col min="9466" max="9466" width="8.5703125" style="1" customWidth="1"/>
    <col min="9467" max="9467" width="8.7109375" style="1" customWidth="1"/>
    <col min="9468" max="9468" width="8" style="1" customWidth="1"/>
    <col min="9469" max="9469" width="8.7109375" style="1" customWidth="1"/>
    <col min="9470" max="9470" width="5.5703125" style="1" customWidth="1"/>
    <col min="9471" max="9471" width="8.7109375" style="1" customWidth="1"/>
    <col min="9472" max="9472" width="9.42578125" style="1" customWidth="1"/>
    <col min="9473" max="9473" width="8.7109375" style="1" customWidth="1"/>
    <col min="9474" max="9474" width="7.85546875" style="1" customWidth="1"/>
    <col min="9475" max="9475" width="8.7109375" style="1" customWidth="1"/>
    <col min="9476" max="9476" width="5.5703125" style="1" customWidth="1"/>
    <col min="9477" max="9477" width="8.7109375" style="1" customWidth="1"/>
    <col min="9478" max="9478" width="9.5703125" style="1" customWidth="1"/>
    <col min="9479" max="9479" width="8.7109375" style="1" customWidth="1"/>
    <col min="9480" max="9480" width="7.28515625" style="1" customWidth="1"/>
    <col min="9481" max="9481" width="8.7109375" style="1" customWidth="1"/>
    <col min="9482" max="9482" width="5.5703125" style="1" customWidth="1"/>
    <col min="9483" max="9716" width="9.140625" style="1"/>
    <col min="9717" max="9717" width="4.42578125" style="1" customWidth="1"/>
    <col min="9718" max="9718" width="25.85546875" style="1" customWidth="1"/>
    <col min="9719" max="9719" width="10.5703125" style="1" customWidth="1"/>
    <col min="9720" max="9720" width="0" style="1" hidden="1" customWidth="1"/>
    <col min="9721" max="9721" width="8.7109375" style="1" customWidth="1"/>
    <col min="9722" max="9722" width="8.5703125" style="1" customWidth="1"/>
    <col min="9723" max="9723" width="8.7109375" style="1" customWidth="1"/>
    <col min="9724" max="9724" width="8" style="1" customWidth="1"/>
    <col min="9725" max="9725" width="8.7109375" style="1" customWidth="1"/>
    <col min="9726" max="9726" width="5.5703125" style="1" customWidth="1"/>
    <col min="9727" max="9727" width="8.7109375" style="1" customWidth="1"/>
    <col min="9728" max="9728" width="9.42578125" style="1" customWidth="1"/>
    <col min="9729" max="9729" width="8.7109375" style="1" customWidth="1"/>
    <col min="9730" max="9730" width="7.85546875" style="1" customWidth="1"/>
    <col min="9731" max="9731" width="8.7109375" style="1" customWidth="1"/>
    <col min="9732" max="9732" width="5.5703125" style="1" customWidth="1"/>
    <col min="9733" max="9733" width="8.7109375" style="1" customWidth="1"/>
    <col min="9734" max="9734" width="9.5703125" style="1" customWidth="1"/>
    <col min="9735" max="9735" width="8.7109375" style="1" customWidth="1"/>
    <col min="9736" max="9736" width="7.28515625" style="1" customWidth="1"/>
    <col min="9737" max="9737" width="8.7109375" style="1" customWidth="1"/>
    <col min="9738" max="9738" width="5.5703125" style="1" customWidth="1"/>
    <col min="9739" max="9972" width="9.140625" style="1"/>
    <col min="9973" max="9973" width="4.42578125" style="1" customWidth="1"/>
    <col min="9974" max="9974" width="25.85546875" style="1" customWidth="1"/>
    <col min="9975" max="9975" width="10.5703125" style="1" customWidth="1"/>
    <col min="9976" max="9976" width="0" style="1" hidden="1" customWidth="1"/>
    <col min="9977" max="9977" width="8.7109375" style="1" customWidth="1"/>
    <col min="9978" max="9978" width="8.5703125" style="1" customWidth="1"/>
    <col min="9979" max="9979" width="8.7109375" style="1" customWidth="1"/>
    <col min="9980" max="9980" width="8" style="1" customWidth="1"/>
    <col min="9981" max="9981" width="8.7109375" style="1" customWidth="1"/>
    <col min="9982" max="9982" width="5.5703125" style="1" customWidth="1"/>
    <col min="9983" max="9983" width="8.7109375" style="1" customWidth="1"/>
    <col min="9984" max="9984" width="9.42578125" style="1" customWidth="1"/>
    <col min="9985" max="9985" width="8.7109375" style="1" customWidth="1"/>
    <col min="9986" max="9986" width="7.85546875" style="1" customWidth="1"/>
    <col min="9987" max="9987" width="8.7109375" style="1" customWidth="1"/>
    <col min="9988" max="9988" width="5.5703125" style="1" customWidth="1"/>
    <col min="9989" max="9989" width="8.7109375" style="1" customWidth="1"/>
    <col min="9990" max="9990" width="9.5703125" style="1" customWidth="1"/>
    <col min="9991" max="9991" width="8.7109375" style="1" customWidth="1"/>
    <col min="9992" max="9992" width="7.28515625" style="1" customWidth="1"/>
    <col min="9993" max="9993" width="8.7109375" style="1" customWidth="1"/>
    <col min="9994" max="9994" width="5.5703125" style="1" customWidth="1"/>
    <col min="9995" max="10228" width="9.140625" style="1"/>
    <col min="10229" max="10229" width="4.42578125" style="1" customWidth="1"/>
    <col min="10230" max="10230" width="25.85546875" style="1" customWidth="1"/>
    <col min="10231" max="10231" width="10.5703125" style="1" customWidth="1"/>
    <col min="10232" max="10232" width="0" style="1" hidden="1" customWidth="1"/>
    <col min="10233" max="10233" width="8.7109375" style="1" customWidth="1"/>
    <col min="10234" max="10234" width="8.5703125" style="1" customWidth="1"/>
    <col min="10235" max="10235" width="8.7109375" style="1" customWidth="1"/>
    <col min="10236" max="10236" width="8" style="1" customWidth="1"/>
    <col min="10237" max="10237" width="8.7109375" style="1" customWidth="1"/>
    <col min="10238" max="10238" width="5.5703125" style="1" customWidth="1"/>
    <col min="10239" max="10239" width="8.7109375" style="1" customWidth="1"/>
    <col min="10240" max="10240" width="9.42578125" style="1" customWidth="1"/>
    <col min="10241" max="10241" width="8.7109375" style="1" customWidth="1"/>
    <col min="10242" max="10242" width="7.85546875" style="1" customWidth="1"/>
    <col min="10243" max="10243" width="8.7109375" style="1" customWidth="1"/>
    <col min="10244" max="10244" width="5.5703125" style="1" customWidth="1"/>
    <col min="10245" max="10245" width="8.7109375" style="1" customWidth="1"/>
    <col min="10246" max="10246" width="9.5703125" style="1" customWidth="1"/>
    <col min="10247" max="10247" width="8.7109375" style="1" customWidth="1"/>
    <col min="10248" max="10248" width="7.28515625" style="1" customWidth="1"/>
    <col min="10249" max="10249" width="8.7109375" style="1" customWidth="1"/>
    <col min="10250" max="10250" width="5.5703125" style="1" customWidth="1"/>
    <col min="10251" max="10484" width="9.140625" style="1"/>
    <col min="10485" max="10485" width="4.42578125" style="1" customWidth="1"/>
    <col min="10486" max="10486" width="25.85546875" style="1" customWidth="1"/>
    <col min="10487" max="10487" width="10.5703125" style="1" customWidth="1"/>
    <col min="10488" max="10488" width="0" style="1" hidden="1" customWidth="1"/>
    <col min="10489" max="10489" width="8.7109375" style="1" customWidth="1"/>
    <col min="10490" max="10490" width="8.5703125" style="1" customWidth="1"/>
    <col min="10491" max="10491" width="8.7109375" style="1" customWidth="1"/>
    <col min="10492" max="10492" width="8" style="1" customWidth="1"/>
    <col min="10493" max="10493" width="8.7109375" style="1" customWidth="1"/>
    <col min="10494" max="10494" width="5.5703125" style="1" customWidth="1"/>
    <col min="10495" max="10495" width="8.7109375" style="1" customWidth="1"/>
    <col min="10496" max="10496" width="9.42578125" style="1" customWidth="1"/>
    <col min="10497" max="10497" width="8.7109375" style="1" customWidth="1"/>
    <col min="10498" max="10498" width="7.85546875" style="1" customWidth="1"/>
    <col min="10499" max="10499" width="8.7109375" style="1" customWidth="1"/>
    <col min="10500" max="10500" width="5.5703125" style="1" customWidth="1"/>
    <col min="10501" max="10501" width="8.7109375" style="1" customWidth="1"/>
    <col min="10502" max="10502" width="9.5703125" style="1" customWidth="1"/>
    <col min="10503" max="10503" width="8.7109375" style="1" customWidth="1"/>
    <col min="10504" max="10504" width="7.28515625" style="1" customWidth="1"/>
    <col min="10505" max="10505" width="8.7109375" style="1" customWidth="1"/>
    <col min="10506" max="10506" width="5.5703125" style="1" customWidth="1"/>
    <col min="10507" max="10740" width="9.140625" style="1"/>
    <col min="10741" max="10741" width="4.42578125" style="1" customWidth="1"/>
    <col min="10742" max="10742" width="25.85546875" style="1" customWidth="1"/>
    <col min="10743" max="10743" width="10.5703125" style="1" customWidth="1"/>
    <col min="10744" max="10744" width="0" style="1" hidden="1" customWidth="1"/>
    <col min="10745" max="10745" width="8.7109375" style="1" customWidth="1"/>
    <col min="10746" max="10746" width="8.5703125" style="1" customWidth="1"/>
    <col min="10747" max="10747" width="8.7109375" style="1" customWidth="1"/>
    <col min="10748" max="10748" width="8" style="1" customWidth="1"/>
    <col min="10749" max="10749" width="8.7109375" style="1" customWidth="1"/>
    <col min="10750" max="10750" width="5.5703125" style="1" customWidth="1"/>
    <col min="10751" max="10751" width="8.7109375" style="1" customWidth="1"/>
    <col min="10752" max="10752" width="9.42578125" style="1" customWidth="1"/>
    <col min="10753" max="10753" width="8.7109375" style="1" customWidth="1"/>
    <col min="10754" max="10754" width="7.85546875" style="1" customWidth="1"/>
    <col min="10755" max="10755" width="8.7109375" style="1" customWidth="1"/>
    <col min="10756" max="10756" width="5.5703125" style="1" customWidth="1"/>
    <col min="10757" max="10757" width="8.7109375" style="1" customWidth="1"/>
    <col min="10758" max="10758" width="9.5703125" style="1" customWidth="1"/>
    <col min="10759" max="10759" width="8.7109375" style="1" customWidth="1"/>
    <col min="10760" max="10760" width="7.28515625" style="1" customWidth="1"/>
    <col min="10761" max="10761" width="8.7109375" style="1" customWidth="1"/>
    <col min="10762" max="10762" width="5.5703125" style="1" customWidth="1"/>
    <col min="10763" max="10996" width="9.140625" style="1"/>
    <col min="10997" max="10997" width="4.42578125" style="1" customWidth="1"/>
    <col min="10998" max="10998" width="25.85546875" style="1" customWidth="1"/>
    <col min="10999" max="10999" width="10.5703125" style="1" customWidth="1"/>
    <col min="11000" max="11000" width="0" style="1" hidden="1" customWidth="1"/>
    <col min="11001" max="11001" width="8.7109375" style="1" customWidth="1"/>
    <col min="11002" max="11002" width="8.5703125" style="1" customWidth="1"/>
    <col min="11003" max="11003" width="8.7109375" style="1" customWidth="1"/>
    <col min="11004" max="11004" width="8" style="1" customWidth="1"/>
    <col min="11005" max="11005" width="8.7109375" style="1" customWidth="1"/>
    <col min="11006" max="11006" width="5.5703125" style="1" customWidth="1"/>
    <col min="11007" max="11007" width="8.7109375" style="1" customWidth="1"/>
    <col min="11008" max="11008" width="9.42578125" style="1" customWidth="1"/>
    <col min="11009" max="11009" width="8.7109375" style="1" customWidth="1"/>
    <col min="11010" max="11010" width="7.85546875" style="1" customWidth="1"/>
    <col min="11011" max="11011" width="8.7109375" style="1" customWidth="1"/>
    <col min="11012" max="11012" width="5.5703125" style="1" customWidth="1"/>
    <col min="11013" max="11013" width="8.7109375" style="1" customWidth="1"/>
    <col min="11014" max="11014" width="9.5703125" style="1" customWidth="1"/>
    <col min="11015" max="11015" width="8.7109375" style="1" customWidth="1"/>
    <col min="11016" max="11016" width="7.28515625" style="1" customWidth="1"/>
    <col min="11017" max="11017" width="8.7109375" style="1" customWidth="1"/>
    <col min="11018" max="11018" width="5.5703125" style="1" customWidth="1"/>
    <col min="11019" max="11252" width="9.140625" style="1"/>
    <col min="11253" max="11253" width="4.42578125" style="1" customWidth="1"/>
    <col min="11254" max="11254" width="25.85546875" style="1" customWidth="1"/>
    <col min="11255" max="11255" width="10.5703125" style="1" customWidth="1"/>
    <col min="11256" max="11256" width="0" style="1" hidden="1" customWidth="1"/>
    <col min="11257" max="11257" width="8.7109375" style="1" customWidth="1"/>
    <col min="11258" max="11258" width="8.5703125" style="1" customWidth="1"/>
    <col min="11259" max="11259" width="8.7109375" style="1" customWidth="1"/>
    <col min="11260" max="11260" width="8" style="1" customWidth="1"/>
    <col min="11261" max="11261" width="8.7109375" style="1" customWidth="1"/>
    <col min="11262" max="11262" width="5.5703125" style="1" customWidth="1"/>
    <col min="11263" max="11263" width="8.7109375" style="1" customWidth="1"/>
    <col min="11264" max="11264" width="9.42578125" style="1" customWidth="1"/>
    <col min="11265" max="11265" width="8.7109375" style="1" customWidth="1"/>
    <col min="11266" max="11266" width="7.85546875" style="1" customWidth="1"/>
    <col min="11267" max="11267" width="8.7109375" style="1" customWidth="1"/>
    <col min="11268" max="11268" width="5.5703125" style="1" customWidth="1"/>
    <col min="11269" max="11269" width="8.7109375" style="1" customWidth="1"/>
    <col min="11270" max="11270" width="9.5703125" style="1" customWidth="1"/>
    <col min="11271" max="11271" width="8.7109375" style="1" customWidth="1"/>
    <col min="11272" max="11272" width="7.28515625" style="1" customWidth="1"/>
    <col min="11273" max="11273" width="8.7109375" style="1" customWidth="1"/>
    <col min="11274" max="11274" width="5.5703125" style="1" customWidth="1"/>
    <col min="11275" max="11508" width="9.140625" style="1"/>
    <col min="11509" max="11509" width="4.42578125" style="1" customWidth="1"/>
    <col min="11510" max="11510" width="25.85546875" style="1" customWidth="1"/>
    <col min="11511" max="11511" width="10.5703125" style="1" customWidth="1"/>
    <col min="11512" max="11512" width="0" style="1" hidden="1" customWidth="1"/>
    <col min="11513" max="11513" width="8.7109375" style="1" customWidth="1"/>
    <col min="11514" max="11514" width="8.5703125" style="1" customWidth="1"/>
    <col min="11515" max="11515" width="8.7109375" style="1" customWidth="1"/>
    <col min="11516" max="11516" width="8" style="1" customWidth="1"/>
    <col min="11517" max="11517" width="8.7109375" style="1" customWidth="1"/>
    <col min="11518" max="11518" width="5.5703125" style="1" customWidth="1"/>
    <col min="11519" max="11519" width="8.7109375" style="1" customWidth="1"/>
    <col min="11520" max="11520" width="9.42578125" style="1" customWidth="1"/>
    <col min="11521" max="11521" width="8.7109375" style="1" customWidth="1"/>
    <col min="11522" max="11522" width="7.85546875" style="1" customWidth="1"/>
    <col min="11523" max="11523" width="8.7109375" style="1" customWidth="1"/>
    <col min="11524" max="11524" width="5.5703125" style="1" customWidth="1"/>
    <col min="11525" max="11525" width="8.7109375" style="1" customWidth="1"/>
    <col min="11526" max="11526" width="9.5703125" style="1" customWidth="1"/>
    <col min="11527" max="11527" width="8.7109375" style="1" customWidth="1"/>
    <col min="11528" max="11528" width="7.28515625" style="1" customWidth="1"/>
    <col min="11529" max="11529" width="8.7109375" style="1" customWidth="1"/>
    <col min="11530" max="11530" width="5.5703125" style="1" customWidth="1"/>
    <col min="11531" max="11764" width="9.140625" style="1"/>
    <col min="11765" max="11765" width="4.42578125" style="1" customWidth="1"/>
    <col min="11766" max="11766" width="25.85546875" style="1" customWidth="1"/>
    <col min="11767" max="11767" width="10.5703125" style="1" customWidth="1"/>
    <col min="11768" max="11768" width="0" style="1" hidden="1" customWidth="1"/>
    <col min="11769" max="11769" width="8.7109375" style="1" customWidth="1"/>
    <col min="11770" max="11770" width="8.5703125" style="1" customWidth="1"/>
    <col min="11771" max="11771" width="8.7109375" style="1" customWidth="1"/>
    <col min="11772" max="11772" width="8" style="1" customWidth="1"/>
    <col min="11773" max="11773" width="8.7109375" style="1" customWidth="1"/>
    <col min="11774" max="11774" width="5.5703125" style="1" customWidth="1"/>
    <col min="11775" max="11775" width="8.7109375" style="1" customWidth="1"/>
    <col min="11776" max="11776" width="9.42578125" style="1" customWidth="1"/>
    <col min="11777" max="11777" width="8.7109375" style="1" customWidth="1"/>
    <col min="11778" max="11778" width="7.85546875" style="1" customWidth="1"/>
    <col min="11779" max="11779" width="8.7109375" style="1" customWidth="1"/>
    <col min="11780" max="11780" width="5.5703125" style="1" customWidth="1"/>
    <col min="11781" max="11781" width="8.7109375" style="1" customWidth="1"/>
    <col min="11782" max="11782" width="9.5703125" style="1" customWidth="1"/>
    <col min="11783" max="11783" width="8.7109375" style="1" customWidth="1"/>
    <col min="11784" max="11784" width="7.28515625" style="1" customWidth="1"/>
    <col min="11785" max="11785" width="8.7109375" style="1" customWidth="1"/>
    <col min="11786" max="11786" width="5.5703125" style="1" customWidth="1"/>
    <col min="11787" max="12020" width="9.140625" style="1"/>
    <col min="12021" max="12021" width="4.42578125" style="1" customWidth="1"/>
    <col min="12022" max="12022" width="25.85546875" style="1" customWidth="1"/>
    <col min="12023" max="12023" width="10.5703125" style="1" customWidth="1"/>
    <col min="12024" max="12024" width="0" style="1" hidden="1" customWidth="1"/>
    <col min="12025" max="12025" width="8.7109375" style="1" customWidth="1"/>
    <col min="12026" max="12026" width="8.5703125" style="1" customWidth="1"/>
    <col min="12027" max="12027" width="8.7109375" style="1" customWidth="1"/>
    <col min="12028" max="12028" width="8" style="1" customWidth="1"/>
    <col min="12029" max="12029" width="8.7109375" style="1" customWidth="1"/>
    <col min="12030" max="12030" width="5.5703125" style="1" customWidth="1"/>
    <col min="12031" max="12031" width="8.7109375" style="1" customWidth="1"/>
    <col min="12032" max="12032" width="9.42578125" style="1" customWidth="1"/>
    <col min="12033" max="12033" width="8.7109375" style="1" customWidth="1"/>
    <col min="12034" max="12034" width="7.85546875" style="1" customWidth="1"/>
    <col min="12035" max="12035" width="8.7109375" style="1" customWidth="1"/>
    <col min="12036" max="12036" width="5.5703125" style="1" customWidth="1"/>
    <col min="12037" max="12037" width="8.7109375" style="1" customWidth="1"/>
    <col min="12038" max="12038" width="9.5703125" style="1" customWidth="1"/>
    <col min="12039" max="12039" width="8.7109375" style="1" customWidth="1"/>
    <col min="12040" max="12040" width="7.28515625" style="1" customWidth="1"/>
    <col min="12041" max="12041" width="8.7109375" style="1" customWidth="1"/>
    <col min="12042" max="12042" width="5.5703125" style="1" customWidth="1"/>
    <col min="12043" max="12276" width="9.140625" style="1"/>
    <col min="12277" max="12277" width="4.42578125" style="1" customWidth="1"/>
    <col min="12278" max="12278" width="25.85546875" style="1" customWidth="1"/>
    <col min="12279" max="12279" width="10.5703125" style="1" customWidth="1"/>
    <col min="12280" max="12280" width="0" style="1" hidden="1" customWidth="1"/>
    <col min="12281" max="12281" width="8.7109375" style="1" customWidth="1"/>
    <col min="12282" max="12282" width="8.5703125" style="1" customWidth="1"/>
    <col min="12283" max="12283" width="8.7109375" style="1" customWidth="1"/>
    <col min="12284" max="12284" width="8" style="1" customWidth="1"/>
    <col min="12285" max="12285" width="8.7109375" style="1" customWidth="1"/>
    <col min="12286" max="12286" width="5.5703125" style="1" customWidth="1"/>
    <col min="12287" max="12287" width="8.7109375" style="1" customWidth="1"/>
    <col min="12288" max="12288" width="9.42578125" style="1" customWidth="1"/>
    <col min="12289" max="12289" width="8.7109375" style="1" customWidth="1"/>
    <col min="12290" max="12290" width="7.85546875" style="1" customWidth="1"/>
    <col min="12291" max="12291" width="8.7109375" style="1" customWidth="1"/>
    <col min="12292" max="12292" width="5.5703125" style="1" customWidth="1"/>
    <col min="12293" max="12293" width="8.7109375" style="1" customWidth="1"/>
    <col min="12294" max="12294" width="9.5703125" style="1" customWidth="1"/>
    <col min="12295" max="12295" width="8.7109375" style="1" customWidth="1"/>
    <col min="12296" max="12296" width="7.28515625" style="1" customWidth="1"/>
    <col min="12297" max="12297" width="8.7109375" style="1" customWidth="1"/>
    <col min="12298" max="12298" width="5.5703125" style="1" customWidth="1"/>
    <col min="12299" max="12532" width="9.140625" style="1"/>
    <col min="12533" max="12533" width="4.42578125" style="1" customWidth="1"/>
    <col min="12534" max="12534" width="25.85546875" style="1" customWidth="1"/>
    <col min="12535" max="12535" width="10.5703125" style="1" customWidth="1"/>
    <col min="12536" max="12536" width="0" style="1" hidden="1" customWidth="1"/>
    <col min="12537" max="12537" width="8.7109375" style="1" customWidth="1"/>
    <col min="12538" max="12538" width="8.5703125" style="1" customWidth="1"/>
    <col min="12539" max="12539" width="8.7109375" style="1" customWidth="1"/>
    <col min="12540" max="12540" width="8" style="1" customWidth="1"/>
    <col min="12541" max="12541" width="8.7109375" style="1" customWidth="1"/>
    <col min="12542" max="12542" width="5.5703125" style="1" customWidth="1"/>
    <col min="12543" max="12543" width="8.7109375" style="1" customWidth="1"/>
    <col min="12544" max="12544" width="9.42578125" style="1" customWidth="1"/>
    <col min="12545" max="12545" width="8.7109375" style="1" customWidth="1"/>
    <col min="12546" max="12546" width="7.85546875" style="1" customWidth="1"/>
    <col min="12547" max="12547" width="8.7109375" style="1" customWidth="1"/>
    <col min="12548" max="12548" width="5.5703125" style="1" customWidth="1"/>
    <col min="12549" max="12549" width="8.7109375" style="1" customWidth="1"/>
    <col min="12550" max="12550" width="9.5703125" style="1" customWidth="1"/>
    <col min="12551" max="12551" width="8.7109375" style="1" customWidth="1"/>
    <col min="12552" max="12552" width="7.28515625" style="1" customWidth="1"/>
    <col min="12553" max="12553" width="8.7109375" style="1" customWidth="1"/>
    <col min="12554" max="12554" width="5.5703125" style="1" customWidth="1"/>
    <col min="12555" max="12788" width="9.140625" style="1"/>
    <col min="12789" max="12789" width="4.42578125" style="1" customWidth="1"/>
    <col min="12790" max="12790" width="25.85546875" style="1" customWidth="1"/>
    <col min="12791" max="12791" width="10.5703125" style="1" customWidth="1"/>
    <col min="12792" max="12792" width="0" style="1" hidden="1" customWidth="1"/>
    <col min="12793" max="12793" width="8.7109375" style="1" customWidth="1"/>
    <col min="12794" max="12794" width="8.5703125" style="1" customWidth="1"/>
    <col min="12795" max="12795" width="8.7109375" style="1" customWidth="1"/>
    <col min="12796" max="12796" width="8" style="1" customWidth="1"/>
    <col min="12797" max="12797" width="8.7109375" style="1" customWidth="1"/>
    <col min="12798" max="12798" width="5.5703125" style="1" customWidth="1"/>
    <col min="12799" max="12799" width="8.7109375" style="1" customWidth="1"/>
    <col min="12800" max="12800" width="9.42578125" style="1" customWidth="1"/>
    <col min="12801" max="12801" width="8.7109375" style="1" customWidth="1"/>
    <col min="12802" max="12802" width="7.85546875" style="1" customWidth="1"/>
    <col min="12803" max="12803" width="8.7109375" style="1" customWidth="1"/>
    <col min="12804" max="12804" width="5.5703125" style="1" customWidth="1"/>
    <col min="12805" max="12805" width="8.7109375" style="1" customWidth="1"/>
    <col min="12806" max="12806" width="9.5703125" style="1" customWidth="1"/>
    <col min="12807" max="12807" width="8.7109375" style="1" customWidth="1"/>
    <col min="12808" max="12808" width="7.28515625" style="1" customWidth="1"/>
    <col min="12809" max="12809" width="8.7109375" style="1" customWidth="1"/>
    <col min="12810" max="12810" width="5.5703125" style="1" customWidth="1"/>
    <col min="12811" max="13044" width="9.140625" style="1"/>
    <col min="13045" max="13045" width="4.42578125" style="1" customWidth="1"/>
    <col min="13046" max="13046" width="25.85546875" style="1" customWidth="1"/>
    <col min="13047" max="13047" width="10.5703125" style="1" customWidth="1"/>
    <col min="13048" max="13048" width="0" style="1" hidden="1" customWidth="1"/>
    <col min="13049" max="13049" width="8.7109375" style="1" customWidth="1"/>
    <col min="13050" max="13050" width="8.5703125" style="1" customWidth="1"/>
    <col min="13051" max="13051" width="8.7109375" style="1" customWidth="1"/>
    <col min="13052" max="13052" width="8" style="1" customWidth="1"/>
    <col min="13053" max="13053" width="8.7109375" style="1" customWidth="1"/>
    <col min="13054" max="13054" width="5.5703125" style="1" customWidth="1"/>
    <col min="13055" max="13055" width="8.7109375" style="1" customWidth="1"/>
    <col min="13056" max="13056" width="9.42578125" style="1" customWidth="1"/>
    <col min="13057" max="13057" width="8.7109375" style="1" customWidth="1"/>
    <col min="13058" max="13058" width="7.85546875" style="1" customWidth="1"/>
    <col min="13059" max="13059" width="8.7109375" style="1" customWidth="1"/>
    <col min="13060" max="13060" width="5.5703125" style="1" customWidth="1"/>
    <col min="13061" max="13061" width="8.7109375" style="1" customWidth="1"/>
    <col min="13062" max="13062" width="9.5703125" style="1" customWidth="1"/>
    <col min="13063" max="13063" width="8.7109375" style="1" customWidth="1"/>
    <col min="13064" max="13064" width="7.28515625" style="1" customWidth="1"/>
    <col min="13065" max="13065" width="8.7109375" style="1" customWidth="1"/>
    <col min="13066" max="13066" width="5.5703125" style="1" customWidth="1"/>
    <col min="13067" max="13300" width="9.140625" style="1"/>
    <col min="13301" max="13301" width="4.42578125" style="1" customWidth="1"/>
    <col min="13302" max="13302" width="25.85546875" style="1" customWidth="1"/>
    <col min="13303" max="13303" width="10.5703125" style="1" customWidth="1"/>
    <col min="13304" max="13304" width="0" style="1" hidden="1" customWidth="1"/>
    <col min="13305" max="13305" width="8.7109375" style="1" customWidth="1"/>
    <col min="13306" max="13306" width="8.5703125" style="1" customWidth="1"/>
    <col min="13307" max="13307" width="8.7109375" style="1" customWidth="1"/>
    <col min="13308" max="13308" width="8" style="1" customWidth="1"/>
    <col min="13309" max="13309" width="8.7109375" style="1" customWidth="1"/>
    <col min="13310" max="13310" width="5.5703125" style="1" customWidth="1"/>
    <col min="13311" max="13311" width="8.7109375" style="1" customWidth="1"/>
    <col min="13312" max="13312" width="9.42578125" style="1" customWidth="1"/>
    <col min="13313" max="13313" width="8.7109375" style="1" customWidth="1"/>
    <col min="13314" max="13314" width="7.85546875" style="1" customWidth="1"/>
    <col min="13315" max="13315" width="8.7109375" style="1" customWidth="1"/>
    <col min="13316" max="13316" width="5.5703125" style="1" customWidth="1"/>
    <col min="13317" max="13317" width="8.7109375" style="1" customWidth="1"/>
    <col min="13318" max="13318" width="9.5703125" style="1" customWidth="1"/>
    <col min="13319" max="13319" width="8.7109375" style="1" customWidth="1"/>
    <col min="13320" max="13320" width="7.28515625" style="1" customWidth="1"/>
    <col min="13321" max="13321" width="8.7109375" style="1" customWidth="1"/>
    <col min="13322" max="13322" width="5.5703125" style="1" customWidth="1"/>
    <col min="13323" max="13556" width="9.140625" style="1"/>
    <col min="13557" max="13557" width="4.42578125" style="1" customWidth="1"/>
    <col min="13558" max="13558" width="25.85546875" style="1" customWidth="1"/>
    <col min="13559" max="13559" width="10.5703125" style="1" customWidth="1"/>
    <col min="13560" max="13560" width="0" style="1" hidden="1" customWidth="1"/>
    <col min="13561" max="13561" width="8.7109375" style="1" customWidth="1"/>
    <col min="13562" max="13562" width="8.5703125" style="1" customWidth="1"/>
    <col min="13563" max="13563" width="8.7109375" style="1" customWidth="1"/>
    <col min="13564" max="13564" width="8" style="1" customWidth="1"/>
    <col min="13565" max="13565" width="8.7109375" style="1" customWidth="1"/>
    <col min="13566" max="13566" width="5.5703125" style="1" customWidth="1"/>
    <col min="13567" max="13567" width="8.7109375" style="1" customWidth="1"/>
    <col min="13568" max="13568" width="9.42578125" style="1" customWidth="1"/>
    <col min="13569" max="13569" width="8.7109375" style="1" customWidth="1"/>
    <col min="13570" max="13570" width="7.85546875" style="1" customWidth="1"/>
    <col min="13571" max="13571" width="8.7109375" style="1" customWidth="1"/>
    <col min="13572" max="13572" width="5.5703125" style="1" customWidth="1"/>
    <col min="13573" max="13573" width="8.7109375" style="1" customWidth="1"/>
    <col min="13574" max="13574" width="9.5703125" style="1" customWidth="1"/>
    <col min="13575" max="13575" width="8.7109375" style="1" customWidth="1"/>
    <col min="13576" max="13576" width="7.28515625" style="1" customWidth="1"/>
    <col min="13577" max="13577" width="8.7109375" style="1" customWidth="1"/>
    <col min="13578" max="13578" width="5.5703125" style="1" customWidth="1"/>
    <col min="13579" max="13812" width="9.140625" style="1"/>
    <col min="13813" max="13813" width="4.42578125" style="1" customWidth="1"/>
    <col min="13814" max="13814" width="25.85546875" style="1" customWidth="1"/>
    <col min="13815" max="13815" width="10.5703125" style="1" customWidth="1"/>
    <col min="13816" max="13816" width="0" style="1" hidden="1" customWidth="1"/>
    <col min="13817" max="13817" width="8.7109375" style="1" customWidth="1"/>
    <col min="13818" max="13818" width="8.5703125" style="1" customWidth="1"/>
    <col min="13819" max="13819" width="8.7109375" style="1" customWidth="1"/>
    <col min="13820" max="13820" width="8" style="1" customWidth="1"/>
    <col min="13821" max="13821" width="8.7109375" style="1" customWidth="1"/>
    <col min="13822" max="13822" width="5.5703125" style="1" customWidth="1"/>
    <col min="13823" max="13823" width="8.7109375" style="1" customWidth="1"/>
    <col min="13824" max="13824" width="9.42578125" style="1" customWidth="1"/>
    <col min="13825" max="13825" width="8.7109375" style="1" customWidth="1"/>
    <col min="13826" max="13826" width="7.85546875" style="1" customWidth="1"/>
    <col min="13827" max="13827" width="8.7109375" style="1" customWidth="1"/>
    <col min="13828" max="13828" width="5.5703125" style="1" customWidth="1"/>
    <col min="13829" max="13829" width="8.7109375" style="1" customWidth="1"/>
    <col min="13830" max="13830" width="9.5703125" style="1" customWidth="1"/>
    <col min="13831" max="13831" width="8.7109375" style="1" customWidth="1"/>
    <col min="13832" max="13832" width="7.28515625" style="1" customWidth="1"/>
    <col min="13833" max="13833" width="8.7109375" style="1" customWidth="1"/>
    <col min="13834" max="13834" width="5.5703125" style="1" customWidth="1"/>
    <col min="13835" max="14068" width="9.140625" style="1"/>
    <col min="14069" max="14069" width="4.42578125" style="1" customWidth="1"/>
    <col min="14070" max="14070" width="25.85546875" style="1" customWidth="1"/>
    <col min="14071" max="14071" width="10.5703125" style="1" customWidth="1"/>
    <col min="14072" max="14072" width="0" style="1" hidden="1" customWidth="1"/>
    <col min="14073" max="14073" width="8.7109375" style="1" customWidth="1"/>
    <col min="14074" max="14074" width="8.5703125" style="1" customWidth="1"/>
    <col min="14075" max="14075" width="8.7109375" style="1" customWidth="1"/>
    <col min="14076" max="14076" width="8" style="1" customWidth="1"/>
    <col min="14077" max="14077" width="8.7109375" style="1" customWidth="1"/>
    <col min="14078" max="14078" width="5.5703125" style="1" customWidth="1"/>
    <col min="14079" max="14079" width="8.7109375" style="1" customWidth="1"/>
    <col min="14080" max="14080" width="9.42578125" style="1" customWidth="1"/>
    <col min="14081" max="14081" width="8.7109375" style="1" customWidth="1"/>
    <col min="14082" max="14082" width="7.85546875" style="1" customWidth="1"/>
    <col min="14083" max="14083" width="8.7109375" style="1" customWidth="1"/>
    <col min="14084" max="14084" width="5.5703125" style="1" customWidth="1"/>
    <col min="14085" max="14085" width="8.7109375" style="1" customWidth="1"/>
    <col min="14086" max="14086" width="9.5703125" style="1" customWidth="1"/>
    <col min="14087" max="14087" width="8.7109375" style="1" customWidth="1"/>
    <col min="14088" max="14088" width="7.28515625" style="1" customWidth="1"/>
    <col min="14089" max="14089" width="8.7109375" style="1" customWidth="1"/>
    <col min="14090" max="14090" width="5.5703125" style="1" customWidth="1"/>
    <col min="14091" max="14324" width="9.140625" style="1"/>
    <col min="14325" max="14325" width="4.42578125" style="1" customWidth="1"/>
    <col min="14326" max="14326" width="25.85546875" style="1" customWidth="1"/>
    <col min="14327" max="14327" width="10.5703125" style="1" customWidth="1"/>
    <col min="14328" max="14328" width="0" style="1" hidden="1" customWidth="1"/>
    <col min="14329" max="14329" width="8.7109375" style="1" customWidth="1"/>
    <col min="14330" max="14330" width="8.5703125" style="1" customWidth="1"/>
    <col min="14331" max="14331" width="8.7109375" style="1" customWidth="1"/>
    <col min="14332" max="14332" width="8" style="1" customWidth="1"/>
    <col min="14333" max="14333" width="8.7109375" style="1" customWidth="1"/>
    <col min="14334" max="14334" width="5.5703125" style="1" customWidth="1"/>
    <col min="14335" max="14335" width="8.7109375" style="1" customWidth="1"/>
    <col min="14336" max="14336" width="9.42578125" style="1" customWidth="1"/>
    <col min="14337" max="14337" width="8.7109375" style="1" customWidth="1"/>
    <col min="14338" max="14338" width="7.85546875" style="1" customWidth="1"/>
    <col min="14339" max="14339" width="8.7109375" style="1" customWidth="1"/>
    <col min="14340" max="14340" width="5.5703125" style="1" customWidth="1"/>
    <col min="14341" max="14341" width="8.7109375" style="1" customWidth="1"/>
    <col min="14342" max="14342" width="9.5703125" style="1" customWidth="1"/>
    <col min="14343" max="14343" width="8.7109375" style="1" customWidth="1"/>
    <col min="14344" max="14344" width="7.28515625" style="1" customWidth="1"/>
    <col min="14345" max="14345" width="8.7109375" style="1" customWidth="1"/>
    <col min="14346" max="14346" width="5.5703125" style="1" customWidth="1"/>
    <col min="14347" max="14580" width="9.140625" style="1"/>
    <col min="14581" max="14581" width="4.42578125" style="1" customWidth="1"/>
    <col min="14582" max="14582" width="25.85546875" style="1" customWidth="1"/>
    <col min="14583" max="14583" width="10.5703125" style="1" customWidth="1"/>
    <col min="14584" max="14584" width="0" style="1" hidden="1" customWidth="1"/>
    <col min="14585" max="14585" width="8.7109375" style="1" customWidth="1"/>
    <col min="14586" max="14586" width="8.5703125" style="1" customWidth="1"/>
    <col min="14587" max="14587" width="8.7109375" style="1" customWidth="1"/>
    <col min="14588" max="14588" width="8" style="1" customWidth="1"/>
    <col min="14589" max="14589" width="8.7109375" style="1" customWidth="1"/>
    <col min="14590" max="14590" width="5.5703125" style="1" customWidth="1"/>
    <col min="14591" max="14591" width="8.7109375" style="1" customWidth="1"/>
    <col min="14592" max="14592" width="9.42578125" style="1" customWidth="1"/>
    <col min="14593" max="14593" width="8.7109375" style="1" customWidth="1"/>
    <col min="14594" max="14594" width="7.85546875" style="1" customWidth="1"/>
    <col min="14595" max="14595" width="8.7109375" style="1" customWidth="1"/>
    <col min="14596" max="14596" width="5.5703125" style="1" customWidth="1"/>
    <col min="14597" max="14597" width="8.7109375" style="1" customWidth="1"/>
    <col min="14598" max="14598" width="9.5703125" style="1" customWidth="1"/>
    <col min="14599" max="14599" width="8.7109375" style="1" customWidth="1"/>
    <col min="14600" max="14600" width="7.28515625" style="1" customWidth="1"/>
    <col min="14601" max="14601" width="8.7109375" style="1" customWidth="1"/>
    <col min="14602" max="14602" width="5.5703125" style="1" customWidth="1"/>
    <col min="14603" max="14836" width="9.140625" style="1"/>
    <col min="14837" max="14837" width="4.42578125" style="1" customWidth="1"/>
    <col min="14838" max="14838" width="25.85546875" style="1" customWidth="1"/>
    <col min="14839" max="14839" width="10.5703125" style="1" customWidth="1"/>
    <col min="14840" max="14840" width="0" style="1" hidden="1" customWidth="1"/>
    <col min="14841" max="14841" width="8.7109375" style="1" customWidth="1"/>
    <col min="14842" max="14842" width="8.5703125" style="1" customWidth="1"/>
    <col min="14843" max="14843" width="8.7109375" style="1" customWidth="1"/>
    <col min="14844" max="14844" width="8" style="1" customWidth="1"/>
    <col min="14845" max="14845" width="8.7109375" style="1" customWidth="1"/>
    <col min="14846" max="14846" width="5.5703125" style="1" customWidth="1"/>
    <col min="14847" max="14847" width="8.7109375" style="1" customWidth="1"/>
    <col min="14848" max="14848" width="9.42578125" style="1" customWidth="1"/>
    <col min="14849" max="14849" width="8.7109375" style="1" customWidth="1"/>
    <col min="14850" max="14850" width="7.85546875" style="1" customWidth="1"/>
    <col min="14851" max="14851" width="8.7109375" style="1" customWidth="1"/>
    <col min="14852" max="14852" width="5.5703125" style="1" customWidth="1"/>
    <col min="14853" max="14853" width="8.7109375" style="1" customWidth="1"/>
    <col min="14854" max="14854" width="9.5703125" style="1" customWidth="1"/>
    <col min="14855" max="14855" width="8.7109375" style="1" customWidth="1"/>
    <col min="14856" max="14856" width="7.28515625" style="1" customWidth="1"/>
    <col min="14857" max="14857" width="8.7109375" style="1" customWidth="1"/>
    <col min="14858" max="14858" width="5.5703125" style="1" customWidth="1"/>
    <col min="14859" max="15092" width="9.140625" style="1"/>
    <col min="15093" max="15093" width="4.42578125" style="1" customWidth="1"/>
    <col min="15094" max="15094" width="25.85546875" style="1" customWidth="1"/>
    <col min="15095" max="15095" width="10.5703125" style="1" customWidth="1"/>
    <col min="15096" max="15096" width="0" style="1" hidden="1" customWidth="1"/>
    <col min="15097" max="15097" width="8.7109375" style="1" customWidth="1"/>
    <col min="15098" max="15098" width="8.5703125" style="1" customWidth="1"/>
    <col min="15099" max="15099" width="8.7109375" style="1" customWidth="1"/>
    <col min="15100" max="15100" width="8" style="1" customWidth="1"/>
    <col min="15101" max="15101" width="8.7109375" style="1" customWidth="1"/>
    <col min="15102" max="15102" width="5.5703125" style="1" customWidth="1"/>
    <col min="15103" max="15103" width="8.7109375" style="1" customWidth="1"/>
    <col min="15104" max="15104" width="9.42578125" style="1" customWidth="1"/>
    <col min="15105" max="15105" width="8.7109375" style="1" customWidth="1"/>
    <col min="15106" max="15106" width="7.85546875" style="1" customWidth="1"/>
    <col min="15107" max="15107" width="8.7109375" style="1" customWidth="1"/>
    <col min="15108" max="15108" width="5.5703125" style="1" customWidth="1"/>
    <col min="15109" max="15109" width="8.7109375" style="1" customWidth="1"/>
    <col min="15110" max="15110" width="9.5703125" style="1" customWidth="1"/>
    <col min="15111" max="15111" width="8.7109375" style="1" customWidth="1"/>
    <col min="15112" max="15112" width="7.28515625" style="1" customWidth="1"/>
    <col min="15113" max="15113" width="8.7109375" style="1" customWidth="1"/>
    <col min="15114" max="15114" width="5.5703125" style="1" customWidth="1"/>
    <col min="15115" max="15348" width="9.140625" style="1"/>
    <col min="15349" max="15349" width="4.42578125" style="1" customWidth="1"/>
    <col min="15350" max="15350" width="25.85546875" style="1" customWidth="1"/>
    <col min="15351" max="15351" width="10.5703125" style="1" customWidth="1"/>
    <col min="15352" max="15352" width="0" style="1" hidden="1" customWidth="1"/>
    <col min="15353" max="15353" width="8.7109375" style="1" customWidth="1"/>
    <col min="15354" max="15354" width="8.5703125" style="1" customWidth="1"/>
    <col min="15355" max="15355" width="8.7109375" style="1" customWidth="1"/>
    <col min="15356" max="15356" width="8" style="1" customWidth="1"/>
    <col min="15357" max="15357" width="8.7109375" style="1" customWidth="1"/>
    <col min="15358" max="15358" width="5.5703125" style="1" customWidth="1"/>
    <col min="15359" max="15359" width="8.7109375" style="1" customWidth="1"/>
    <col min="15360" max="15360" width="9.42578125" style="1" customWidth="1"/>
    <col min="15361" max="15361" width="8.7109375" style="1" customWidth="1"/>
    <col min="15362" max="15362" width="7.85546875" style="1" customWidth="1"/>
    <col min="15363" max="15363" width="8.7109375" style="1" customWidth="1"/>
    <col min="15364" max="15364" width="5.5703125" style="1" customWidth="1"/>
    <col min="15365" max="15365" width="8.7109375" style="1" customWidth="1"/>
    <col min="15366" max="15366" width="9.5703125" style="1" customWidth="1"/>
    <col min="15367" max="15367" width="8.7109375" style="1" customWidth="1"/>
    <col min="15368" max="15368" width="7.28515625" style="1" customWidth="1"/>
    <col min="15369" max="15369" width="8.7109375" style="1" customWidth="1"/>
    <col min="15370" max="15370" width="5.5703125" style="1" customWidth="1"/>
    <col min="15371" max="15604" width="9.140625" style="1"/>
    <col min="15605" max="15605" width="4.42578125" style="1" customWidth="1"/>
    <col min="15606" max="15606" width="25.85546875" style="1" customWidth="1"/>
    <col min="15607" max="15607" width="10.5703125" style="1" customWidth="1"/>
    <col min="15608" max="15608" width="0" style="1" hidden="1" customWidth="1"/>
    <col min="15609" max="15609" width="8.7109375" style="1" customWidth="1"/>
    <col min="15610" max="15610" width="8.5703125" style="1" customWidth="1"/>
    <col min="15611" max="15611" width="8.7109375" style="1" customWidth="1"/>
    <col min="15612" max="15612" width="8" style="1" customWidth="1"/>
    <col min="15613" max="15613" width="8.7109375" style="1" customWidth="1"/>
    <col min="15614" max="15614" width="5.5703125" style="1" customWidth="1"/>
    <col min="15615" max="15615" width="8.7109375" style="1" customWidth="1"/>
    <col min="15616" max="15616" width="9.42578125" style="1" customWidth="1"/>
    <col min="15617" max="15617" width="8.7109375" style="1" customWidth="1"/>
    <col min="15618" max="15618" width="7.85546875" style="1" customWidth="1"/>
    <col min="15619" max="15619" width="8.7109375" style="1" customWidth="1"/>
    <col min="15620" max="15620" width="5.5703125" style="1" customWidth="1"/>
    <col min="15621" max="15621" width="8.7109375" style="1" customWidth="1"/>
    <col min="15622" max="15622" width="9.5703125" style="1" customWidth="1"/>
    <col min="15623" max="15623" width="8.7109375" style="1" customWidth="1"/>
    <col min="15624" max="15624" width="7.28515625" style="1" customWidth="1"/>
    <col min="15625" max="15625" width="8.7109375" style="1" customWidth="1"/>
    <col min="15626" max="15626" width="5.5703125" style="1" customWidth="1"/>
    <col min="15627" max="15860" width="9.140625" style="1"/>
    <col min="15861" max="15861" width="4.42578125" style="1" customWidth="1"/>
    <col min="15862" max="15862" width="25.85546875" style="1" customWidth="1"/>
    <col min="15863" max="15863" width="10.5703125" style="1" customWidth="1"/>
    <col min="15864" max="15864" width="0" style="1" hidden="1" customWidth="1"/>
    <col min="15865" max="15865" width="8.7109375" style="1" customWidth="1"/>
    <col min="15866" max="15866" width="8.5703125" style="1" customWidth="1"/>
    <col min="15867" max="15867" width="8.7109375" style="1" customWidth="1"/>
    <col min="15868" max="15868" width="8" style="1" customWidth="1"/>
    <col min="15869" max="15869" width="8.7109375" style="1" customWidth="1"/>
    <col min="15870" max="15870" width="5.5703125" style="1" customWidth="1"/>
    <col min="15871" max="15871" width="8.7109375" style="1" customWidth="1"/>
    <col min="15872" max="15872" width="9.42578125" style="1" customWidth="1"/>
    <col min="15873" max="15873" width="8.7109375" style="1" customWidth="1"/>
    <col min="15874" max="15874" width="7.85546875" style="1" customWidth="1"/>
    <col min="15875" max="15875" width="8.7109375" style="1" customWidth="1"/>
    <col min="15876" max="15876" width="5.5703125" style="1" customWidth="1"/>
    <col min="15877" max="15877" width="8.7109375" style="1" customWidth="1"/>
    <col min="15878" max="15878" width="9.5703125" style="1" customWidth="1"/>
    <col min="15879" max="15879" width="8.7109375" style="1" customWidth="1"/>
    <col min="15880" max="15880" width="7.28515625" style="1" customWidth="1"/>
    <col min="15881" max="15881" width="8.7109375" style="1" customWidth="1"/>
    <col min="15882" max="15882" width="5.5703125" style="1" customWidth="1"/>
    <col min="15883" max="16116" width="9.140625" style="1"/>
    <col min="16117" max="16117" width="4.42578125" style="1" customWidth="1"/>
    <col min="16118" max="16118" width="25.85546875" style="1" customWidth="1"/>
    <col min="16119" max="16119" width="10.5703125" style="1" customWidth="1"/>
    <col min="16120" max="16120" width="0" style="1" hidden="1" customWidth="1"/>
    <col min="16121" max="16121" width="8.7109375" style="1" customWidth="1"/>
    <col min="16122" max="16122" width="8.5703125" style="1" customWidth="1"/>
    <col min="16123" max="16123" width="8.7109375" style="1" customWidth="1"/>
    <col min="16124" max="16124" width="8" style="1" customWidth="1"/>
    <col min="16125" max="16125" width="8.7109375" style="1" customWidth="1"/>
    <col min="16126" max="16126" width="5.5703125" style="1" customWidth="1"/>
    <col min="16127" max="16127" width="8.7109375" style="1" customWidth="1"/>
    <col min="16128" max="16128" width="9.42578125" style="1" customWidth="1"/>
    <col min="16129" max="16129" width="8.7109375" style="1" customWidth="1"/>
    <col min="16130" max="16130" width="7.85546875" style="1" customWidth="1"/>
    <col min="16131" max="16131" width="8.7109375" style="1" customWidth="1"/>
    <col min="16132" max="16132" width="5.5703125" style="1" customWidth="1"/>
    <col min="16133" max="16133" width="8.7109375" style="1" customWidth="1"/>
    <col min="16134" max="16134" width="9.5703125" style="1" customWidth="1"/>
    <col min="16135" max="16135" width="8.7109375" style="1" customWidth="1"/>
    <col min="16136" max="16136" width="7.28515625" style="1" customWidth="1"/>
    <col min="16137" max="16137" width="8.7109375" style="1" customWidth="1"/>
    <col min="16138" max="16138" width="5.5703125" style="1" customWidth="1"/>
    <col min="16139" max="16384" width="9.140625" style="1"/>
  </cols>
  <sheetData>
    <row r="1" spans="1:12" ht="18.75">
      <c r="A1" s="29" t="s">
        <v>16</v>
      </c>
      <c r="B1" s="4"/>
      <c r="E1" s="1"/>
      <c r="F1" s="1"/>
      <c r="G1" s="1"/>
      <c r="H1" s="1"/>
      <c r="I1" s="1"/>
      <c r="J1" s="1"/>
    </row>
    <row r="2" spans="1:12" ht="13.5" customHeight="1">
      <c r="B2" s="4"/>
      <c r="E2" s="1"/>
      <c r="F2" s="1"/>
      <c r="G2" s="1"/>
      <c r="H2" s="1"/>
      <c r="I2" s="1"/>
      <c r="J2" s="1"/>
    </row>
    <row r="3" spans="1:12" ht="20.25">
      <c r="A3" s="233" t="s">
        <v>153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2" ht="20.25">
      <c r="A4" s="233" t="s">
        <v>68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12" ht="12" customHeight="1">
      <c r="A5" s="27"/>
      <c r="B5" s="27"/>
      <c r="C5" s="27"/>
      <c r="D5" s="27"/>
      <c r="E5" s="28"/>
      <c r="F5" s="28"/>
      <c r="G5" s="28"/>
      <c r="H5" s="28"/>
      <c r="I5" s="28"/>
      <c r="J5" s="28"/>
    </row>
    <row r="6" spans="1:12" s="5" customFormat="1" ht="18.75">
      <c r="A6" s="217" t="s">
        <v>75</v>
      </c>
      <c r="B6" s="220" t="s">
        <v>18</v>
      </c>
      <c r="C6" s="217" t="s">
        <v>76</v>
      </c>
      <c r="D6" s="220" t="s">
        <v>77</v>
      </c>
      <c r="E6" s="246" t="s">
        <v>5</v>
      </c>
      <c r="F6" s="246"/>
      <c r="G6" s="246"/>
      <c r="H6" s="246"/>
      <c r="I6" s="246"/>
      <c r="J6" s="246"/>
    </row>
    <row r="7" spans="1:12" s="5" customFormat="1" ht="20.25" customHeight="1">
      <c r="A7" s="218"/>
      <c r="B7" s="221"/>
      <c r="C7" s="218"/>
      <c r="D7" s="221"/>
      <c r="E7" s="230" t="s">
        <v>78</v>
      </c>
      <c r="F7" s="230"/>
      <c r="G7" s="230" t="s">
        <v>79</v>
      </c>
      <c r="H7" s="230"/>
      <c r="I7" s="230" t="s">
        <v>80</v>
      </c>
      <c r="J7" s="230"/>
    </row>
    <row r="8" spans="1:12" s="5" customFormat="1" ht="20.25" customHeight="1">
      <c r="A8" s="219"/>
      <c r="B8" s="222"/>
      <c r="C8" s="219"/>
      <c r="D8" s="222"/>
      <c r="E8" s="6" t="s">
        <v>81</v>
      </c>
      <c r="F8" s="6" t="s">
        <v>82</v>
      </c>
      <c r="G8" s="6" t="s">
        <v>81</v>
      </c>
      <c r="H8" s="6" t="s">
        <v>82</v>
      </c>
      <c r="I8" s="6" t="s">
        <v>81</v>
      </c>
      <c r="J8" s="6" t="s">
        <v>82</v>
      </c>
    </row>
    <row r="9" spans="1:12" s="5" customFormat="1" ht="20.25" customHeight="1">
      <c r="A9" s="215" t="s">
        <v>20</v>
      </c>
      <c r="B9" s="216"/>
      <c r="C9" s="47">
        <f>SUM(C10:C41)</f>
        <v>44853</v>
      </c>
      <c r="D9" s="47">
        <f t="shared" ref="D9:E9" si="0">SUM(D10:D41)</f>
        <v>0</v>
      </c>
      <c r="E9" s="47">
        <f t="shared" si="0"/>
        <v>32586</v>
      </c>
      <c r="F9" s="48">
        <f>E9/C9%</f>
        <v>72.650658818808111</v>
      </c>
      <c r="G9" s="47">
        <f>SUM(G10:G41)</f>
        <v>12223</v>
      </c>
      <c r="H9" s="48">
        <f>G9/C9%</f>
        <v>27.251242949189578</v>
      </c>
      <c r="I9" s="47">
        <f>SUM(I10:I41)</f>
        <v>44</v>
      </c>
      <c r="J9" s="48">
        <f>I9/C9%</f>
        <v>9.8098232002318694E-2</v>
      </c>
      <c r="L9" s="5">
        <f>E9+G9+I9</f>
        <v>44853</v>
      </c>
    </row>
    <row r="10" spans="1:12" s="5" customFormat="1" ht="20.25" customHeight="1">
      <c r="A10" s="56">
        <v>1</v>
      </c>
      <c r="B10" s="53" t="s">
        <v>25</v>
      </c>
      <c r="C10" s="40">
        <v>1028</v>
      </c>
      <c r="D10" s="40"/>
      <c r="E10" s="40">
        <v>1028</v>
      </c>
      <c r="F10" s="44">
        <f>E10/C10%</f>
        <v>100</v>
      </c>
      <c r="G10" s="43"/>
      <c r="H10" s="44">
        <f>G10/C10%</f>
        <v>0</v>
      </c>
      <c r="I10" s="40"/>
      <c r="J10" s="44">
        <f>I10/C10%</f>
        <v>0</v>
      </c>
      <c r="L10" s="31">
        <f t="shared" ref="L10:L73" si="1">E10+G10+I10</f>
        <v>1028</v>
      </c>
    </row>
    <row r="11" spans="1:12" s="5" customFormat="1" ht="20.25" customHeight="1">
      <c r="A11" s="56">
        <v>2</v>
      </c>
      <c r="B11" s="53" t="s">
        <v>26</v>
      </c>
      <c r="C11" s="40">
        <v>1501</v>
      </c>
      <c r="D11" s="40"/>
      <c r="E11" s="40">
        <v>1059</v>
      </c>
      <c r="F11" s="44">
        <f t="shared" ref="F11:F46" si="2">E11/C11%</f>
        <v>70.552964690206537</v>
      </c>
      <c r="G11" s="40">
        <v>442</v>
      </c>
      <c r="H11" s="44">
        <f t="shared" ref="H11:H46" si="3">G11/C11%</f>
        <v>29.447035309793471</v>
      </c>
      <c r="I11" s="40"/>
      <c r="J11" s="44">
        <f t="shared" ref="J11:J46" si="4">I11/C11%</f>
        <v>0</v>
      </c>
      <c r="L11" s="31">
        <f t="shared" si="1"/>
        <v>1501</v>
      </c>
    </row>
    <row r="12" spans="1:12" s="5" customFormat="1" ht="20.25" customHeight="1">
      <c r="A12" s="56">
        <v>3</v>
      </c>
      <c r="B12" s="53" t="s">
        <v>27</v>
      </c>
      <c r="C12" s="68">
        <f>E12+G12+I12</f>
        <v>1175</v>
      </c>
      <c r="D12" s="40"/>
      <c r="E12" s="40">
        <v>456</v>
      </c>
      <c r="F12" s="44">
        <f t="shared" si="2"/>
        <v>38.808510638297875</v>
      </c>
      <c r="G12" s="40">
        <v>712</v>
      </c>
      <c r="H12" s="44">
        <f t="shared" si="3"/>
        <v>60.595744680851062</v>
      </c>
      <c r="I12" s="40">
        <v>7</v>
      </c>
      <c r="J12" s="44">
        <f t="shared" si="4"/>
        <v>0.5957446808510638</v>
      </c>
      <c r="L12" s="31">
        <f t="shared" si="1"/>
        <v>1175</v>
      </c>
    </row>
    <row r="13" spans="1:12" s="5" customFormat="1" ht="20.25" customHeight="1">
      <c r="A13" s="56">
        <v>4</v>
      </c>
      <c r="B13" s="53" t="s">
        <v>28</v>
      </c>
      <c r="C13" s="40">
        <v>1029</v>
      </c>
      <c r="D13" s="40"/>
      <c r="E13" s="40">
        <v>648</v>
      </c>
      <c r="F13" s="44">
        <f t="shared" si="2"/>
        <v>62.973760932944614</v>
      </c>
      <c r="G13" s="40">
        <v>368</v>
      </c>
      <c r="H13" s="44">
        <f t="shared" si="3"/>
        <v>35.762876579203116</v>
      </c>
      <c r="I13" s="40">
        <v>13</v>
      </c>
      <c r="J13" s="44">
        <f t="shared" si="4"/>
        <v>1.2633624878522838</v>
      </c>
      <c r="L13" s="31">
        <f t="shared" si="1"/>
        <v>1029</v>
      </c>
    </row>
    <row r="14" spans="1:12" s="5" customFormat="1" ht="20.25" customHeight="1">
      <c r="A14" s="56">
        <v>5</v>
      </c>
      <c r="B14" s="54" t="s">
        <v>29</v>
      </c>
      <c r="C14" s="40">
        <v>1051</v>
      </c>
      <c r="D14" s="40"/>
      <c r="E14" s="40">
        <v>759</v>
      </c>
      <c r="F14" s="44">
        <f t="shared" si="2"/>
        <v>72.216936251189338</v>
      </c>
      <c r="G14" s="40">
        <v>292</v>
      </c>
      <c r="H14" s="44">
        <f t="shared" si="3"/>
        <v>27.783063748810658</v>
      </c>
      <c r="I14" s="40"/>
      <c r="J14" s="44">
        <f t="shared" si="4"/>
        <v>0</v>
      </c>
      <c r="L14" s="31">
        <f t="shared" si="1"/>
        <v>1051</v>
      </c>
    </row>
    <row r="15" spans="1:12" s="5" customFormat="1" ht="20.25" customHeight="1">
      <c r="A15" s="56">
        <v>6</v>
      </c>
      <c r="B15" s="53" t="s">
        <v>30</v>
      </c>
      <c r="C15" s="40">
        <v>1355</v>
      </c>
      <c r="D15" s="40"/>
      <c r="E15" s="40">
        <v>906</v>
      </c>
      <c r="F15" s="44">
        <f t="shared" si="2"/>
        <v>66.863468634686342</v>
      </c>
      <c r="G15" s="40">
        <v>449</v>
      </c>
      <c r="H15" s="44">
        <f t="shared" si="3"/>
        <v>33.136531365313651</v>
      </c>
      <c r="I15" s="40"/>
      <c r="J15" s="44">
        <f t="shared" si="4"/>
        <v>0</v>
      </c>
      <c r="L15" s="31">
        <f t="shared" si="1"/>
        <v>1355</v>
      </c>
    </row>
    <row r="16" spans="1:12" s="5" customFormat="1" ht="20.25" customHeight="1">
      <c r="A16" s="56">
        <v>7</v>
      </c>
      <c r="B16" s="53" t="s">
        <v>31</v>
      </c>
      <c r="C16" s="40">
        <v>1752</v>
      </c>
      <c r="D16" s="40"/>
      <c r="E16" s="40">
        <v>1281</v>
      </c>
      <c r="F16" s="44">
        <f t="shared" si="2"/>
        <v>73.11643835616438</v>
      </c>
      <c r="G16" s="40">
        <v>471</v>
      </c>
      <c r="H16" s="44">
        <f t="shared" si="3"/>
        <v>26.883561643835616</v>
      </c>
      <c r="I16" s="40"/>
      <c r="J16" s="44">
        <f t="shared" si="4"/>
        <v>0</v>
      </c>
      <c r="L16" s="31">
        <f t="shared" si="1"/>
        <v>1752</v>
      </c>
    </row>
    <row r="17" spans="1:12" s="7" customFormat="1" ht="20.25" customHeight="1">
      <c r="A17" s="56">
        <v>8</v>
      </c>
      <c r="B17" s="53" t="s">
        <v>32</v>
      </c>
      <c r="C17" s="40">
        <v>1095</v>
      </c>
      <c r="D17" s="40"/>
      <c r="E17" s="40">
        <v>881</v>
      </c>
      <c r="F17" s="44">
        <f t="shared" si="2"/>
        <v>80.456621004566216</v>
      </c>
      <c r="G17" s="40">
        <v>213</v>
      </c>
      <c r="H17" s="44">
        <f t="shared" si="3"/>
        <v>19.452054794520549</v>
      </c>
      <c r="I17" s="40">
        <v>1</v>
      </c>
      <c r="J17" s="44">
        <f t="shared" si="4"/>
        <v>9.1324200913242018E-2</v>
      </c>
      <c r="L17" s="31">
        <f t="shared" si="1"/>
        <v>1095</v>
      </c>
    </row>
    <row r="18" spans="1:12" s="5" customFormat="1" ht="20.25" customHeight="1">
      <c r="A18" s="56">
        <v>9</v>
      </c>
      <c r="B18" s="53" t="s">
        <v>33</v>
      </c>
      <c r="C18" s="40">
        <v>912</v>
      </c>
      <c r="D18" s="40"/>
      <c r="E18" s="40">
        <v>641</v>
      </c>
      <c r="F18" s="44">
        <f t="shared" si="2"/>
        <v>70.285087719298247</v>
      </c>
      <c r="G18" s="40">
        <v>271</v>
      </c>
      <c r="H18" s="44">
        <f t="shared" si="3"/>
        <v>29.714912280701757</v>
      </c>
      <c r="I18" s="40"/>
      <c r="J18" s="44">
        <f t="shared" si="4"/>
        <v>0</v>
      </c>
      <c r="L18" s="31">
        <f t="shared" si="1"/>
        <v>912</v>
      </c>
    </row>
    <row r="19" spans="1:12" s="5" customFormat="1" ht="20.25" customHeight="1">
      <c r="A19" s="56">
        <v>10</v>
      </c>
      <c r="B19" s="53" t="s">
        <v>34</v>
      </c>
      <c r="C19" s="40">
        <v>1500</v>
      </c>
      <c r="D19" s="40"/>
      <c r="E19" s="40">
        <v>1290</v>
      </c>
      <c r="F19" s="44">
        <f t="shared" si="2"/>
        <v>86</v>
      </c>
      <c r="G19" s="40">
        <v>210</v>
      </c>
      <c r="H19" s="44">
        <f t="shared" si="3"/>
        <v>14</v>
      </c>
      <c r="I19" s="40"/>
      <c r="J19" s="44">
        <f t="shared" si="4"/>
        <v>0</v>
      </c>
      <c r="L19" s="31">
        <f t="shared" si="1"/>
        <v>1500</v>
      </c>
    </row>
    <row r="20" spans="1:12" s="7" customFormat="1" ht="20.25" customHeight="1">
      <c r="A20" s="56">
        <v>11</v>
      </c>
      <c r="B20" s="53" t="s">
        <v>35</v>
      </c>
      <c r="C20" s="40">
        <v>865</v>
      </c>
      <c r="D20" s="40"/>
      <c r="E20" s="40">
        <v>653</v>
      </c>
      <c r="F20" s="44">
        <f t="shared" si="2"/>
        <v>75.49132947976878</v>
      </c>
      <c r="G20" s="40">
        <v>212</v>
      </c>
      <c r="H20" s="44">
        <f t="shared" si="3"/>
        <v>24.508670520231213</v>
      </c>
      <c r="I20" s="40"/>
      <c r="J20" s="44">
        <f t="shared" si="4"/>
        <v>0</v>
      </c>
      <c r="L20" s="31">
        <f t="shared" si="1"/>
        <v>865</v>
      </c>
    </row>
    <row r="21" spans="1:12" s="5" customFormat="1" ht="20.25" customHeight="1">
      <c r="A21" s="56">
        <v>12</v>
      </c>
      <c r="B21" s="53" t="s">
        <v>36</v>
      </c>
      <c r="C21" s="40">
        <v>1117</v>
      </c>
      <c r="D21" s="40"/>
      <c r="E21" s="40">
        <v>928</v>
      </c>
      <c r="F21" s="44">
        <f t="shared" si="2"/>
        <v>83.079677708146818</v>
      </c>
      <c r="G21" s="40">
        <v>189</v>
      </c>
      <c r="H21" s="44">
        <f t="shared" si="3"/>
        <v>16.920322291853179</v>
      </c>
      <c r="I21" s="40"/>
      <c r="J21" s="44">
        <f t="shared" si="4"/>
        <v>0</v>
      </c>
      <c r="L21" s="31">
        <f t="shared" si="1"/>
        <v>1117</v>
      </c>
    </row>
    <row r="22" spans="1:12" s="5" customFormat="1" ht="20.25" customHeight="1">
      <c r="A22" s="56">
        <v>13</v>
      </c>
      <c r="B22" s="53" t="s">
        <v>37</v>
      </c>
      <c r="C22" s="40">
        <v>1215</v>
      </c>
      <c r="D22" s="40"/>
      <c r="E22" s="40">
        <v>974</v>
      </c>
      <c r="F22" s="44">
        <f t="shared" si="2"/>
        <v>80.164609053497941</v>
      </c>
      <c r="G22" s="40">
        <v>241</v>
      </c>
      <c r="H22" s="44">
        <f t="shared" si="3"/>
        <v>19.835390946502056</v>
      </c>
      <c r="I22" s="40"/>
      <c r="J22" s="44">
        <f t="shared" si="4"/>
        <v>0</v>
      </c>
      <c r="L22" s="31">
        <f t="shared" si="1"/>
        <v>1215</v>
      </c>
    </row>
    <row r="23" spans="1:12" s="5" customFormat="1" ht="20.25" customHeight="1">
      <c r="A23" s="56">
        <v>14</v>
      </c>
      <c r="B23" s="53" t="s">
        <v>38</v>
      </c>
      <c r="C23" s="40">
        <v>1019</v>
      </c>
      <c r="D23" s="40"/>
      <c r="E23" s="40">
        <v>800</v>
      </c>
      <c r="F23" s="44">
        <f t="shared" si="2"/>
        <v>78.508341511285579</v>
      </c>
      <c r="G23" s="40">
        <v>219</v>
      </c>
      <c r="H23" s="44">
        <f t="shared" si="3"/>
        <v>21.491658488714428</v>
      </c>
      <c r="I23" s="40"/>
      <c r="J23" s="44">
        <f t="shared" si="4"/>
        <v>0</v>
      </c>
      <c r="L23" s="31">
        <f t="shared" si="1"/>
        <v>1019</v>
      </c>
    </row>
    <row r="24" spans="1:12" s="5" customFormat="1" ht="20.25" customHeight="1">
      <c r="A24" s="56">
        <v>15</v>
      </c>
      <c r="B24" s="53" t="s">
        <v>57</v>
      </c>
      <c r="C24" s="40">
        <v>1031</v>
      </c>
      <c r="D24" s="40"/>
      <c r="E24" s="40">
        <v>693</v>
      </c>
      <c r="F24" s="44">
        <f t="shared" si="2"/>
        <v>67.216294859359849</v>
      </c>
      <c r="G24" s="40">
        <v>338</v>
      </c>
      <c r="H24" s="44">
        <f t="shared" si="3"/>
        <v>32.783705140640151</v>
      </c>
      <c r="I24" s="40"/>
      <c r="J24" s="44">
        <f t="shared" si="4"/>
        <v>0</v>
      </c>
      <c r="L24" s="31">
        <f t="shared" si="1"/>
        <v>1031</v>
      </c>
    </row>
    <row r="25" spans="1:12" s="5" customFormat="1" ht="20.25" customHeight="1">
      <c r="A25" s="56">
        <v>16</v>
      </c>
      <c r="B25" s="52" t="s">
        <v>39</v>
      </c>
      <c r="C25" s="40">
        <v>2690</v>
      </c>
      <c r="D25" s="40"/>
      <c r="E25" s="40">
        <v>1939</v>
      </c>
      <c r="F25" s="44">
        <f t="shared" si="2"/>
        <v>72.081784386617102</v>
      </c>
      <c r="G25" s="40">
        <v>748</v>
      </c>
      <c r="H25" s="44">
        <f t="shared" si="3"/>
        <v>27.806691449814128</v>
      </c>
      <c r="I25" s="40">
        <v>3</v>
      </c>
      <c r="J25" s="44">
        <f t="shared" si="4"/>
        <v>0.11152416356877325</v>
      </c>
      <c r="L25" s="31">
        <f t="shared" si="1"/>
        <v>2690</v>
      </c>
    </row>
    <row r="26" spans="1:12" s="5" customFormat="1" ht="20.25" customHeight="1">
      <c r="A26" s="56">
        <v>17</v>
      </c>
      <c r="B26" s="52" t="s">
        <v>40</v>
      </c>
      <c r="C26" s="40">
        <v>972</v>
      </c>
      <c r="D26" s="40"/>
      <c r="E26" s="40">
        <v>613</v>
      </c>
      <c r="F26" s="44">
        <f t="shared" si="2"/>
        <v>63.065843621399175</v>
      </c>
      <c r="G26" s="40">
        <v>359</v>
      </c>
      <c r="H26" s="44">
        <f t="shared" si="3"/>
        <v>36.934156378600818</v>
      </c>
      <c r="I26" s="40"/>
      <c r="J26" s="44">
        <f t="shared" si="4"/>
        <v>0</v>
      </c>
      <c r="L26" s="31">
        <f t="shared" si="1"/>
        <v>972</v>
      </c>
    </row>
    <row r="27" spans="1:12" s="5" customFormat="1" ht="20.25" customHeight="1">
      <c r="A27" s="56">
        <v>18</v>
      </c>
      <c r="B27" s="53" t="s">
        <v>41</v>
      </c>
      <c r="C27" s="40">
        <v>1121</v>
      </c>
      <c r="D27" s="40"/>
      <c r="E27" s="40">
        <v>751</v>
      </c>
      <c r="F27" s="44">
        <f t="shared" si="2"/>
        <v>66.993755575379126</v>
      </c>
      <c r="G27" s="40">
        <v>370</v>
      </c>
      <c r="H27" s="44">
        <f t="shared" si="3"/>
        <v>33.006244424620874</v>
      </c>
      <c r="I27" s="40"/>
      <c r="J27" s="44">
        <f t="shared" si="4"/>
        <v>0</v>
      </c>
      <c r="L27" s="31">
        <f t="shared" si="1"/>
        <v>1121</v>
      </c>
    </row>
    <row r="28" spans="1:12" s="5" customFormat="1" ht="20.25" customHeight="1">
      <c r="A28" s="56">
        <v>19</v>
      </c>
      <c r="B28" s="53" t="s">
        <v>42</v>
      </c>
      <c r="C28" s="40">
        <v>859</v>
      </c>
      <c r="D28" s="40"/>
      <c r="E28" s="40">
        <v>597</v>
      </c>
      <c r="F28" s="44">
        <f t="shared" si="2"/>
        <v>69.499417927823046</v>
      </c>
      <c r="G28" s="40">
        <v>262</v>
      </c>
      <c r="H28" s="44">
        <f t="shared" si="3"/>
        <v>30.50058207217695</v>
      </c>
      <c r="I28" s="40"/>
      <c r="J28" s="44">
        <f t="shared" si="4"/>
        <v>0</v>
      </c>
      <c r="L28" s="31">
        <f t="shared" si="1"/>
        <v>859</v>
      </c>
    </row>
    <row r="29" spans="1:12" s="7" customFormat="1" ht="20.25" customHeight="1">
      <c r="A29" s="56">
        <v>20</v>
      </c>
      <c r="B29" s="53" t="s">
        <v>43</v>
      </c>
      <c r="C29" s="40">
        <v>668</v>
      </c>
      <c r="D29" s="40"/>
      <c r="E29" s="40">
        <v>489</v>
      </c>
      <c r="F29" s="44">
        <f t="shared" si="2"/>
        <v>73.203592814371262</v>
      </c>
      <c r="G29" s="40">
        <v>179</v>
      </c>
      <c r="H29" s="44">
        <f t="shared" si="3"/>
        <v>26.796407185628745</v>
      </c>
      <c r="I29" s="40"/>
      <c r="J29" s="44">
        <f t="shared" si="4"/>
        <v>0</v>
      </c>
      <c r="L29" s="31">
        <f t="shared" si="1"/>
        <v>668</v>
      </c>
    </row>
    <row r="30" spans="1:12" s="5" customFormat="1" ht="20.25" customHeight="1">
      <c r="A30" s="56">
        <v>21</v>
      </c>
      <c r="B30" s="53" t="s">
        <v>44</v>
      </c>
      <c r="C30" s="67">
        <v>675</v>
      </c>
      <c r="D30" s="67"/>
      <c r="E30" s="67">
        <v>326</v>
      </c>
      <c r="F30" s="44">
        <f t="shared" si="2"/>
        <v>48.296296296296298</v>
      </c>
      <c r="G30" s="67">
        <v>349</v>
      </c>
      <c r="H30" s="44">
        <f t="shared" si="3"/>
        <v>51.703703703703702</v>
      </c>
      <c r="I30" s="67"/>
      <c r="J30" s="44">
        <f t="shared" si="4"/>
        <v>0</v>
      </c>
      <c r="L30" s="31">
        <f t="shared" si="1"/>
        <v>675</v>
      </c>
    </row>
    <row r="31" spans="1:12" s="5" customFormat="1" ht="20.25" customHeight="1">
      <c r="A31" s="56">
        <v>22</v>
      </c>
      <c r="B31" s="53" t="s">
        <v>45</v>
      </c>
      <c r="C31" s="40">
        <v>1061</v>
      </c>
      <c r="D31" s="40"/>
      <c r="E31" s="40">
        <v>887</v>
      </c>
      <c r="F31" s="44">
        <f t="shared" si="2"/>
        <v>83.600377002827528</v>
      </c>
      <c r="G31" s="40">
        <v>174</v>
      </c>
      <c r="H31" s="44">
        <f t="shared" si="3"/>
        <v>16.399622997172479</v>
      </c>
      <c r="I31" s="40"/>
      <c r="J31" s="44">
        <f t="shared" si="4"/>
        <v>0</v>
      </c>
      <c r="L31" s="31">
        <f t="shared" si="1"/>
        <v>1061</v>
      </c>
    </row>
    <row r="32" spans="1:12" s="5" customFormat="1" ht="20.25" customHeight="1">
      <c r="A32" s="56">
        <v>23</v>
      </c>
      <c r="B32" s="53" t="s">
        <v>46</v>
      </c>
      <c r="C32" s="40">
        <v>1373</v>
      </c>
      <c r="D32" s="40"/>
      <c r="E32" s="40">
        <v>846</v>
      </c>
      <c r="F32" s="44">
        <f t="shared" si="2"/>
        <v>61.616897305171157</v>
      </c>
      <c r="G32" s="40">
        <v>522</v>
      </c>
      <c r="H32" s="44">
        <f t="shared" si="3"/>
        <v>38.018936635105604</v>
      </c>
      <c r="I32" s="40">
        <v>5</v>
      </c>
      <c r="J32" s="44">
        <f t="shared" si="4"/>
        <v>0.36416605972323379</v>
      </c>
      <c r="L32" s="31">
        <f t="shared" si="1"/>
        <v>1373</v>
      </c>
    </row>
    <row r="33" spans="1:12" s="5" customFormat="1" ht="20.25" customHeight="1">
      <c r="A33" s="56">
        <v>24</v>
      </c>
      <c r="B33" s="53" t="s">
        <v>47</v>
      </c>
      <c r="C33" s="40">
        <v>1651</v>
      </c>
      <c r="D33" s="40"/>
      <c r="E33" s="40">
        <v>1078</v>
      </c>
      <c r="F33" s="44">
        <f t="shared" si="2"/>
        <v>65.293761356753478</v>
      </c>
      <c r="G33" s="40">
        <v>573</v>
      </c>
      <c r="H33" s="44">
        <f t="shared" si="3"/>
        <v>34.706238643246515</v>
      </c>
      <c r="I33" s="40"/>
      <c r="J33" s="44">
        <f t="shared" si="4"/>
        <v>0</v>
      </c>
      <c r="L33" s="31">
        <f t="shared" si="1"/>
        <v>1651</v>
      </c>
    </row>
    <row r="34" spans="1:12" s="5" customFormat="1" ht="20.25" customHeight="1">
      <c r="A34" s="56">
        <v>25</v>
      </c>
      <c r="B34" s="53" t="s">
        <v>48</v>
      </c>
      <c r="C34" s="40">
        <v>1524</v>
      </c>
      <c r="D34" s="40"/>
      <c r="E34" s="40">
        <v>925</v>
      </c>
      <c r="F34" s="44">
        <f t="shared" si="2"/>
        <v>60.69553805774278</v>
      </c>
      <c r="G34" s="40">
        <v>599</v>
      </c>
      <c r="H34" s="44">
        <f t="shared" si="3"/>
        <v>39.30446194225722</v>
      </c>
      <c r="I34" s="40"/>
      <c r="J34" s="44">
        <f t="shared" si="4"/>
        <v>0</v>
      </c>
      <c r="L34" s="31">
        <f t="shared" si="1"/>
        <v>1524</v>
      </c>
    </row>
    <row r="35" spans="1:12" s="5" customFormat="1" ht="20.25" customHeight="1">
      <c r="A35" s="56">
        <v>26</v>
      </c>
      <c r="B35" s="53" t="s">
        <v>50</v>
      </c>
      <c r="C35" s="40">
        <v>1303</v>
      </c>
      <c r="D35" s="40"/>
      <c r="E35" s="40">
        <v>804</v>
      </c>
      <c r="F35" s="44">
        <f t="shared" si="2"/>
        <v>61.703760552570991</v>
      </c>
      <c r="G35" s="40">
        <v>491</v>
      </c>
      <c r="H35" s="44">
        <f t="shared" si="3"/>
        <v>37.682271680736761</v>
      </c>
      <c r="I35" s="40">
        <v>8</v>
      </c>
      <c r="J35" s="44">
        <f t="shared" si="4"/>
        <v>0.61396776669224873</v>
      </c>
      <c r="L35" s="31">
        <f t="shared" si="1"/>
        <v>1303</v>
      </c>
    </row>
    <row r="36" spans="1:12" s="5" customFormat="1" ht="20.25" customHeight="1">
      <c r="A36" s="56">
        <v>27</v>
      </c>
      <c r="B36" s="53" t="s">
        <v>52</v>
      </c>
      <c r="C36" s="40">
        <v>2665</v>
      </c>
      <c r="D36" s="40"/>
      <c r="E36" s="40">
        <v>2220</v>
      </c>
      <c r="F36" s="44">
        <f t="shared" si="2"/>
        <v>83.302063789868669</v>
      </c>
      <c r="G36" s="40">
        <v>445</v>
      </c>
      <c r="H36" s="44">
        <f t="shared" si="3"/>
        <v>16.697936210131331</v>
      </c>
      <c r="I36" s="40"/>
      <c r="J36" s="44">
        <f t="shared" si="4"/>
        <v>0</v>
      </c>
      <c r="L36" s="31">
        <f t="shared" si="1"/>
        <v>2665</v>
      </c>
    </row>
    <row r="37" spans="1:12" s="5" customFormat="1" ht="20.25" customHeight="1">
      <c r="A37" s="56">
        <v>28</v>
      </c>
      <c r="B37" s="53" t="s">
        <v>53</v>
      </c>
      <c r="C37" s="40">
        <v>2633</v>
      </c>
      <c r="D37" s="40"/>
      <c r="E37" s="40">
        <v>1868</v>
      </c>
      <c r="F37" s="44">
        <f t="shared" si="2"/>
        <v>70.945689327763006</v>
      </c>
      <c r="G37" s="40">
        <v>765</v>
      </c>
      <c r="H37" s="44">
        <f t="shared" si="3"/>
        <v>29.054310672236994</v>
      </c>
      <c r="I37" s="40"/>
      <c r="J37" s="44">
        <f t="shared" si="4"/>
        <v>0</v>
      </c>
      <c r="L37" s="31">
        <f t="shared" si="1"/>
        <v>2633</v>
      </c>
    </row>
    <row r="38" spans="1:12" s="5" customFormat="1" ht="20.25" customHeight="1">
      <c r="A38" s="56">
        <v>29</v>
      </c>
      <c r="B38" s="53" t="s">
        <v>54</v>
      </c>
      <c r="C38" s="40">
        <v>1871</v>
      </c>
      <c r="D38" s="40"/>
      <c r="E38" s="40">
        <v>1871</v>
      </c>
      <c r="F38" s="44">
        <f t="shared" si="2"/>
        <v>100</v>
      </c>
      <c r="G38" s="40"/>
      <c r="H38" s="44">
        <f t="shared" si="3"/>
        <v>0</v>
      </c>
      <c r="I38" s="40"/>
      <c r="J38" s="44">
        <f t="shared" si="4"/>
        <v>0</v>
      </c>
      <c r="L38" s="31">
        <f t="shared" si="1"/>
        <v>1871</v>
      </c>
    </row>
    <row r="39" spans="1:12" s="5" customFormat="1" ht="20.25" customHeight="1">
      <c r="A39" s="56">
        <v>30</v>
      </c>
      <c r="B39" s="53" t="s">
        <v>58</v>
      </c>
      <c r="C39" s="40">
        <v>1925</v>
      </c>
      <c r="D39" s="40"/>
      <c r="E39" s="40">
        <v>1452</v>
      </c>
      <c r="F39" s="44">
        <f t="shared" si="2"/>
        <v>75.428571428571431</v>
      </c>
      <c r="G39" s="40">
        <v>471</v>
      </c>
      <c r="H39" s="44">
        <f t="shared" si="3"/>
        <v>24.467532467532468</v>
      </c>
      <c r="I39" s="40">
        <v>2</v>
      </c>
      <c r="J39" s="44">
        <f t="shared" si="4"/>
        <v>0.1038961038961039</v>
      </c>
      <c r="L39" s="31">
        <f t="shared" si="1"/>
        <v>1925</v>
      </c>
    </row>
    <row r="40" spans="1:12" s="5" customFormat="1" ht="20.25" customHeight="1">
      <c r="A40" s="56">
        <v>31</v>
      </c>
      <c r="B40" s="54" t="s">
        <v>55</v>
      </c>
      <c r="C40" s="40">
        <v>1896</v>
      </c>
      <c r="D40" s="40"/>
      <c r="E40" s="40">
        <v>1163</v>
      </c>
      <c r="F40" s="44">
        <f t="shared" si="2"/>
        <v>61.339662447257382</v>
      </c>
      <c r="G40" s="40">
        <v>728</v>
      </c>
      <c r="H40" s="44">
        <f t="shared" si="3"/>
        <v>38.396624472573841</v>
      </c>
      <c r="I40" s="40">
        <v>5</v>
      </c>
      <c r="J40" s="44">
        <f t="shared" si="4"/>
        <v>0.26371308016877637</v>
      </c>
      <c r="L40" s="31">
        <f t="shared" si="1"/>
        <v>1896</v>
      </c>
    </row>
    <row r="41" spans="1:12" s="5" customFormat="1" ht="20.25" customHeight="1">
      <c r="A41" s="56">
        <v>32</v>
      </c>
      <c r="B41" s="55" t="s">
        <v>56</v>
      </c>
      <c r="C41" s="40">
        <v>2321</v>
      </c>
      <c r="D41" s="40"/>
      <c r="E41" s="40">
        <v>1760</v>
      </c>
      <c r="F41" s="44">
        <f t="shared" si="2"/>
        <v>75.829383886255926</v>
      </c>
      <c r="G41" s="40">
        <v>561</v>
      </c>
      <c r="H41" s="44">
        <f t="shared" si="3"/>
        <v>24.170616113744074</v>
      </c>
      <c r="I41" s="40"/>
      <c r="J41" s="44">
        <f t="shared" si="4"/>
        <v>0</v>
      </c>
      <c r="L41" s="31">
        <f t="shared" si="1"/>
        <v>2321</v>
      </c>
    </row>
    <row r="42" spans="1:12" s="31" customFormat="1" ht="20.25" customHeight="1">
      <c r="A42" s="235" t="s">
        <v>156</v>
      </c>
      <c r="B42" s="236"/>
      <c r="C42" s="45">
        <f>SUM(C43:C46)</f>
        <v>346</v>
      </c>
      <c r="D42" s="45">
        <f t="shared" ref="D42:I42" si="5">SUM(D43:D46)</f>
        <v>0</v>
      </c>
      <c r="E42" s="45">
        <f t="shared" si="5"/>
        <v>308</v>
      </c>
      <c r="F42" s="46">
        <f t="shared" si="2"/>
        <v>89.017341040462426</v>
      </c>
      <c r="G42" s="45">
        <f t="shared" si="5"/>
        <v>37</v>
      </c>
      <c r="H42" s="46">
        <f t="shared" si="3"/>
        <v>10.693641618497111</v>
      </c>
      <c r="I42" s="45">
        <f t="shared" si="5"/>
        <v>1</v>
      </c>
      <c r="J42" s="46">
        <f t="shared" si="4"/>
        <v>0.28901734104046245</v>
      </c>
      <c r="L42" s="31">
        <f t="shared" si="1"/>
        <v>346</v>
      </c>
    </row>
    <row r="43" spans="1:12" s="5" customFormat="1" ht="20.25" customHeight="1">
      <c r="A43" s="56">
        <v>33</v>
      </c>
      <c r="B43" s="53" t="s">
        <v>62</v>
      </c>
      <c r="C43" s="40"/>
      <c r="D43" s="40"/>
      <c r="E43" s="40"/>
      <c r="F43" s="44" t="e">
        <f t="shared" si="2"/>
        <v>#DIV/0!</v>
      </c>
      <c r="G43" s="40"/>
      <c r="H43" s="44" t="e">
        <f t="shared" si="3"/>
        <v>#DIV/0!</v>
      </c>
      <c r="I43" s="40"/>
      <c r="J43" s="44" t="e">
        <f t="shared" si="4"/>
        <v>#DIV/0!</v>
      </c>
      <c r="L43" s="31">
        <f t="shared" si="1"/>
        <v>0</v>
      </c>
    </row>
    <row r="44" spans="1:12" s="5" customFormat="1" ht="20.25" customHeight="1">
      <c r="A44" s="56">
        <v>34</v>
      </c>
      <c r="B44" s="53" t="s">
        <v>61</v>
      </c>
      <c r="C44" s="40"/>
      <c r="D44" s="40"/>
      <c r="E44" s="40"/>
      <c r="F44" s="44" t="e">
        <f t="shared" si="2"/>
        <v>#DIV/0!</v>
      </c>
      <c r="G44" s="40"/>
      <c r="H44" s="44" t="e">
        <f t="shared" si="3"/>
        <v>#DIV/0!</v>
      </c>
      <c r="I44" s="40"/>
      <c r="J44" s="44" t="e">
        <f t="shared" si="4"/>
        <v>#DIV/0!</v>
      </c>
      <c r="L44" s="31">
        <f t="shared" si="1"/>
        <v>0</v>
      </c>
    </row>
    <row r="45" spans="1:12" s="5" customFormat="1" ht="20.25" customHeight="1">
      <c r="A45" s="56">
        <v>35</v>
      </c>
      <c r="B45" s="53" t="s">
        <v>60</v>
      </c>
      <c r="C45" s="40">
        <v>153</v>
      </c>
      <c r="D45" s="68"/>
      <c r="E45" s="40">
        <v>131</v>
      </c>
      <c r="F45" s="44">
        <f t="shared" si="2"/>
        <v>85.620915032679733</v>
      </c>
      <c r="G45" s="40">
        <v>22</v>
      </c>
      <c r="H45" s="44">
        <f t="shared" si="3"/>
        <v>14.379084967320262</v>
      </c>
      <c r="I45" s="40"/>
      <c r="J45" s="44">
        <f t="shared" si="4"/>
        <v>0</v>
      </c>
      <c r="L45" s="31">
        <f t="shared" si="1"/>
        <v>153</v>
      </c>
    </row>
    <row r="46" spans="1:12" s="5" customFormat="1" ht="20.25" customHeight="1">
      <c r="A46" s="41">
        <v>36</v>
      </c>
      <c r="B46" s="53" t="s">
        <v>59</v>
      </c>
      <c r="C46" s="40">
        <v>193</v>
      </c>
      <c r="D46" s="40"/>
      <c r="E46" s="40">
        <v>177</v>
      </c>
      <c r="F46" s="44">
        <f t="shared" si="2"/>
        <v>91.709844559585491</v>
      </c>
      <c r="G46" s="40">
        <v>15</v>
      </c>
      <c r="H46" s="44">
        <f t="shared" si="3"/>
        <v>7.7720207253886011</v>
      </c>
      <c r="I46" s="40">
        <v>1</v>
      </c>
      <c r="J46" s="44">
        <f t="shared" si="4"/>
        <v>0.5181347150259068</v>
      </c>
      <c r="L46" s="31">
        <f t="shared" si="1"/>
        <v>193</v>
      </c>
    </row>
    <row r="47" spans="1:12" s="5" customFormat="1" ht="25.5" customHeight="1">
      <c r="A47" s="217" t="s">
        <v>75</v>
      </c>
      <c r="B47" s="220" t="s">
        <v>18</v>
      </c>
      <c r="C47" s="217" t="s">
        <v>76</v>
      </c>
      <c r="D47" s="8"/>
      <c r="E47" s="246" t="s">
        <v>6</v>
      </c>
      <c r="F47" s="246"/>
      <c r="G47" s="246"/>
      <c r="H47" s="246"/>
      <c r="I47" s="246"/>
      <c r="J47" s="246"/>
      <c r="L47" s="31"/>
    </row>
    <row r="48" spans="1:12" s="5" customFormat="1" ht="25.5" customHeight="1">
      <c r="A48" s="218"/>
      <c r="B48" s="221"/>
      <c r="C48" s="218"/>
      <c r="D48" s="8"/>
      <c r="E48" s="230" t="s">
        <v>78</v>
      </c>
      <c r="F48" s="230"/>
      <c r="G48" s="230" t="s">
        <v>79</v>
      </c>
      <c r="H48" s="230"/>
      <c r="I48" s="230" t="s">
        <v>80</v>
      </c>
      <c r="J48" s="230"/>
      <c r="L48" s="31"/>
    </row>
    <row r="49" spans="1:12" s="5" customFormat="1" ht="25.5" customHeight="1">
      <c r="A49" s="219"/>
      <c r="B49" s="222"/>
      <c r="C49" s="219"/>
      <c r="D49" s="8"/>
      <c r="E49" s="6" t="s">
        <v>81</v>
      </c>
      <c r="F49" s="6" t="s">
        <v>82</v>
      </c>
      <c r="G49" s="6" t="s">
        <v>81</v>
      </c>
      <c r="H49" s="6" t="s">
        <v>82</v>
      </c>
      <c r="I49" s="6" t="s">
        <v>81</v>
      </c>
      <c r="J49" s="6" t="s">
        <v>82</v>
      </c>
      <c r="L49" s="31"/>
    </row>
    <row r="50" spans="1:12" s="63" customFormat="1" ht="25.5" customHeight="1">
      <c r="A50" s="211" t="s">
        <v>20</v>
      </c>
      <c r="B50" s="212"/>
      <c r="C50" s="47">
        <f>SUM(C51:C82)</f>
        <v>44853</v>
      </c>
      <c r="D50" s="38">
        <f t="shared" ref="D50:E50" si="6">SUM(D51:D82)</f>
        <v>0</v>
      </c>
      <c r="E50" s="47">
        <f t="shared" si="6"/>
        <v>33530</v>
      </c>
      <c r="F50" s="49">
        <f>E50/C50%</f>
        <v>74.755311796312398</v>
      </c>
      <c r="G50" s="50">
        <f>SUM(G51:G82)</f>
        <v>11299</v>
      </c>
      <c r="H50" s="49">
        <f>G50/C50%</f>
        <v>25.191180077140885</v>
      </c>
      <c r="I50" s="50">
        <f>SUM(I51:I82)</f>
        <v>14</v>
      </c>
      <c r="J50" s="49">
        <f>I50/C50%</f>
        <v>3.1213073818919582E-2</v>
      </c>
      <c r="L50" s="63">
        <f t="shared" si="1"/>
        <v>44843</v>
      </c>
    </row>
    <row r="51" spans="1:12" s="63" customFormat="1" ht="23.25" customHeight="1">
      <c r="A51" s="56">
        <v>1</v>
      </c>
      <c r="B51" s="53" t="s">
        <v>25</v>
      </c>
      <c r="C51" s="40">
        <v>1028</v>
      </c>
      <c r="D51" s="40"/>
      <c r="E51" s="40">
        <v>1028</v>
      </c>
      <c r="F51" s="44">
        <f>E51/C51%</f>
        <v>100</v>
      </c>
      <c r="G51" s="43"/>
      <c r="H51" s="44">
        <f>G51/C51%</f>
        <v>0</v>
      </c>
      <c r="I51" s="40"/>
      <c r="J51" s="44">
        <f>I51/C51%</f>
        <v>0</v>
      </c>
      <c r="L51" s="63">
        <f t="shared" si="1"/>
        <v>1028</v>
      </c>
    </row>
    <row r="52" spans="1:12" s="63" customFormat="1" ht="23.25" customHeight="1">
      <c r="A52" s="56">
        <v>2</v>
      </c>
      <c r="B52" s="53" t="s">
        <v>26</v>
      </c>
      <c r="C52" s="40">
        <v>1501</v>
      </c>
      <c r="D52" s="40"/>
      <c r="E52" s="40">
        <v>1047</v>
      </c>
      <c r="F52" s="44">
        <f t="shared" ref="F52:F87" si="7">E52/C52%</f>
        <v>69.753497668221186</v>
      </c>
      <c r="G52" s="40">
        <v>454</v>
      </c>
      <c r="H52" s="44">
        <f t="shared" ref="H52:H87" si="8">G52/C52%</f>
        <v>30.246502331778814</v>
      </c>
      <c r="I52" s="40"/>
      <c r="J52" s="44">
        <f t="shared" ref="J52:J87" si="9">I52/C52%</f>
        <v>0</v>
      </c>
      <c r="L52" s="63">
        <f t="shared" si="1"/>
        <v>1501</v>
      </c>
    </row>
    <row r="53" spans="1:12" s="63" customFormat="1" ht="23.25" customHeight="1">
      <c r="A53" s="56">
        <v>3</v>
      </c>
      <c r="B53" s="53" t="s">
        <v>27</v>
      </c>
      <c r="C53" s="40">
        <f>E53+G53+I53</f>
        <v>1175</v>
      </c>
      <c r="D53" s="40"/>
      <c r="E53" s="40">
        <v>450</v>
      </c>
      <c r="F53" s="44">
        <f t="shared" si="7"/>
        <v>38.297872340425535</v>
      </c>
      <c r="G53" s="40">
        <v>722</v>
      </c>
      <c r="H53" s="44">
        <f t="shared" si="8"/>
        <v>61.446808510638299</v>
      </c>
      <c r="I53" s="40">
        <v>3</v>
      </c>
      <c r="J53" s="44">
        <f t="shared" si="9"/>
        <v>0.25531914893617019</v>
      </c>
      <c r="L53" s="63">
        <f t="shared" si="1"/>
        <v>1175</v>
      </c>
    </row>
    <row r="54" spans="1:12" s="63" customFormat="1" ht="23.25" customHeight="1">
      <c r="A54" s="56">
        <v>4</v>
      </c>
      <c r="B54" s="53" t="s">
        <v>28</v>
      </c>
      <c r="C54" s="40">
        <v>1029</v>
      </c>
      <c r="D54" s="40"/>
      <c r="E54" s="40">
        <v>594</v>
      </c>
      <c r="F54" s="44">
        <f t="shared" si="7"/>
        <v>57.725947521865891</v>
      </c>
      <c r="G54" s="40">
        <v>431</v>
      </c>
      <c r="H54" s="44">
        <f t="shared" si="8"/>
        <v>41.885325558794953</v>
      </c>
      <c r="I54" s="40">
        <v>4</v>
      </c>
      <c r="J54" s="44">
        <f t="shared" si="9"/>
        <v>0.38872691933916426</v>
      </c>
      <c r="L54" s="63">
        <f t="shared" si="1"/>
        <v>1029</v>
      </c>
    </row>
    <row r="55" spans="1:12" s="63" customFormat="1" ht="23.25" customHeight="1">
      <c r="A55" s="56">
        <v>5</v>
      </c>
      <c r="B55" s="54" t="s">
        <v>29</v>
      </c>
      <c r="C55" s="40">
        <v>1051</v>
      </c>
      <c r="D55" s="40"/>
      <c r="E55" s="40">
        <v>749</v>
      </c>
      <c r="F55" s="44">
        <f t="shared" si="7"/>
        <v>71.265461465271173</v>
      </c>
      <c r="G55" s="40">
        <v>302</v>
      </c>
      <c r="H55" s="44">
        <f t="shared" si="8"/>
        <v>28.734538534728831</v>
      </c>
      <c r="I55" s="40"/>
      <c r="J55" s="44">
        <f t="shared" si="9"/>
        <v>0</v>
      </c>
      <c r="L55" s="63">
        <f t="shared" si="1"/>
        <v>1051</v>
      </c>
    </row>
    <row r="56" spans="1:12" s="63" customFormat="1" ht="23.25" customHeight="1">
      <c r="A56" s="56">
        <v>6</v>
      </c>
      <c r="B56" s="53" t="s">
        <v>30</v>
      </c>
      <c r="C56" s="40">
        <v>1355</v>
      </c>
      <c r="D56" s="40"/>
      <c r="E56" s="40">
        <v>851</v>
      </c>
      <c r="F56" s="44">
        <f t="shared" si="7"/>
        <v>62.804428044280442</v>
      </c>
      <c r="G56" s="40">
        <v>504</v>
      </c>
      <c r="H56" s="44">
        <f t="shared" si="8"/>
        <v>37.195571955719558</v>
      </c>
      <c r="I56" s="40"/>
      <c r="J56" s="44">
        <f t="shared" si="9"/>
        <v>0</v>
      </c>
      <c r="L56" s="63">
        <f t="shared" si="1"/>
        <v>1355</v>
      </c>
    </row>
    <row r="57" spans="1:12" s="63" customFormat="1" ht="23.25" customHeight="1">
      <c r="A57" s="56">
        <v>7</v>
      </c>
      <c r="B57" s="53" t="s">
        <v>31</v>
      </c>
      <c r="C57" s="40">
        <v>1752</v>
      </c>
      <c r="D57" s="40"/>
      <c r="E57" s="40">
        <v>1421</v>
      </c>
      <c r="F57" s="44">
        <f t="shared" si="7"/>
        <v>81.107305936073061</v>
      </c>
      <c r="G57" s="40">
        <v>331</v>
      </c>
      <c r="H57" s="44">
        <f t="shared" si="8"/>
        <v>18.892694063926943</v>
      </c>
      <c r="I57" s="40"/>
      <c r="J57" s="44">
        <f t="shared" si="9"/>
        <v>0</v>
      </c>
      <c r="L57" s="63">
        <f t="shared" si="1"/>
        <v>1752</v>
      </c>
    </row>
    <row r="58" spans="1:12" s="63" customFormat="1" ht="23.25" customHeight="1">
      <c r="A58" s="56">
        <v>8</v>
      </c>
      <c r="B58" s="53" t="s">
        <v>32</v>
      </c>
      <c r="C58" s="40">
        <v>1095</v>
      </c>
      <c r="D58" s="40"/>
      <c r="E58" s="40">
        <v>891</v>
      </c>
      <c r="F58" s="44">
        <f t="shared" si="7"/>
        <v>81.369863013698634</v>
      </c>
      <c r="G58" s="40">
        <v>204</v>
      </c>
      <c r="H58" s="44">
        <f t="shared" si="8"/>
        <v>18.63013698630137</v>
      </c>
      <c r="I58" s="40"/>
      <c r="J58" s="44">
        <f t="shared" si="9"/>
        <v>0</v>
      </c>
      <c r="L58" s="63">
        <f t="shared" si="1"/>
        <v>1095</v>
      </c>
    </row>
    <row r="59" spans="1:12" s="63" customFormat="1" ht="23.25" customHeight="1">
      <c r="A59" s="56">
        <v>9</v>
      </c>
      <c r="B59" s="53" t="s">
        <v>33</v>
      </c>
      <c r="C59" s="40">
        <v>912</v>
      </c>
      <c r="D59" s="40"/>
      <c r="E59" s="40">
        <v>626</v>
      </c>
      <c r="F59" s="44">
        <f t="shared" si="7"/>
        <v>68.640350877192986</v>
      </c>
      <c r="G59" s="40">
        <v>286</v>
      </c>
      <c r="H59" s="44">
        <f t="shared" si="8"/>
        <v>31.359649122807021</v>
      </c>
      <c r="I59" s="40"/>
      <c r="J59" s="44">
        <f t="shared" si="9"/>
        <v>0</v>
      </c>
      <c r="L59" s="63">
        <f t="shared" si="1"/>
        <v>912</v>
      </c>
    </row>
    <row r="60" spans="1:12" s="63" customFormat="1" ht="23.25" customHeight="1">
      <c r="A60" s="56">
        <v>10</v>
      </c>
      <c r="B60" s="53" t="s">
        <v>34</v>
      </c>
      <c r="C60" s="40">
        <v>1500</v>
      </c>
      <c r="D60" s="40"/>
      <c r="E60" s="40">
        <v>1339</v>
      </c>
      <c r="F60" s="44">
        <f t="shared" si="7"/>
        <v>89.266666666666666</v>
      </c>
      <c r="G60" s="40">
        <v>161</v>
      </c>
      <c r="H60" s="44">
        <f t="shared" si="8"/>
        <v>10.733333333333333</v>
      </c>
      <c r="I60" s="40"/>
      <c r="J60" s="44">
        <f t="shared" si="9"/>
        <v>0</v>
      </c>
      <c r="L60" s="63">
        <f t="shared" si="1"/>
        <v>1500</v>
      </c>
    </row>
    <row r="61" spans="1:12" s="63" customFormat="1" ht="23.25" customHeight="1">
      <c r="A61" s="56">
        <v>11</v>
      </c>
      <c r="B61" s="53" t="s">
        <v>35</v>
      </c>
      <c r="C61" s="40">
        <v>865</v>
      </c>
      <c r="D61" s="40"/>
      <c r="E61" s="40">
        <v>666</v>
      </c>
      <c r="F61" s="44">
        <f t="shared" si="7"/>
        <v>76.994219653179186</v>
      </c>
      <c r="G61" s="40">
        <v>199</v>
      </c>
      <c r="H61" s="44">
        <f t="shared" si="8"/>
        <v>23.00578034682081</v>
      </c>
      <c r="I61" s="40"/>
      <c r="J61" s="44">
        <f t="shared" si="9"/>
        <v>0</v>
      </c>
      <c r="L61" s="63">
        <f t="shared" si="1"/>
        <v>865</v>
      </c>
    </row>
    <row r="62" spans="1:12" s="63" customFormat="1" ht="23.25" customHeight="1">
      <c r="A62" s="56">
        <v>12</v>
      </c>
      <c r="B62" s="53" t="s">
        <v>36</v>
      </c>
      <c r="C62" s="40">
        <v>1117</v>
      </c>
      <c r="D62" s="40"/>
      <c r="E62" s="40">
        <v>957</v>
      </c>
      <c r="F62" s="44">
        <f t="shared" si="7"/>
        <v>85.675917636526407</v>
      </c>
      <c r="G62" s="40">
        <v>160</v>
      </c>
      <c r="H62" s="44">
        <f t="shared" si="8"/>
        <v>14.32408236347359</v>
      </c>
      <c r="I62" s="40"/>
      <c r="J62" s="44">
        <f t="shared" si="9"/>
        <v>0</v>
      </c>
      <c r="L62" s="63">
        <f t="shared" si="1"/>
        <v>1117</v>
      </c>
    </row>
    <row r="63" spans="1:12" s="63" customFormat="1" ht="23.25" customHeight="1">
      <c r="A63" s="56">
        <v>13</v>
      </c>
      <c r="B63" s="53" t="s">
        <v>37</v>
      </c>
      <c r="C63" s="40">
        <v>1215</v>
      </c>
      <c r="D63" s="40"/>
      <c r="E63" s="40">
        <v>1020</v>
      </c>
      <c r="F63" s="44">
        <f t="shared" si="7"/>
        <v>83.950617283950621</v>
      </c>
      <c r="G63" s="40">
        <v>195</v>
      </c>
      <c r="H63" s="44">
        <f t="shared" si="8"/>
        <v>16.049382716049383</v>
      </c>
      <c r="I63" s="40"/>
      <c r="J63" s="44">
        <f t="shared" si="9"/>
        <v>0</v>
      </c>
      <c r="L63" s="63">
        <f t="shared" si="1"/>
        <v>1215</v>
      </c>
    </row>
    <row r="64" spans="1:12" s="63" customFormat="1" ht="23.25" customHeight="1">
      <c r="A64" s="56">
        <v>14</v>
      </c>
      <c r="B64" s="53" t="s">
        <v>38</v>
      </c>
      <c r="C64" s="40">
        <v>1019</v>
      </c>
      <c r="D64" s="40"/>
      <c r="E64" s="40">
        <v>819</v>
      </c>
      <c r="F64" s="44">
        <f t="shared" si="7"/>
        <v>80.372914622178612</v>
      </c>
      <c r="G64" s="40">
        <v>200</v>
      </c>
      <c r="H64" s="44">
        <f t="shared" si="8"/>
        <v>19.627085377821395</v>
      </c>
      <c r="I64" s="40"/>
      <c r="J64" s="44">
        <f t="shared" si="9"/>
        <v>0</v>
      </c>
      <c r="L64" s="63">
        <f t="shared" si="1"/>
        <v>1019</v>
      </c>
    </row>
    <row r="65" spans="1:12" s="63" customFormat="1" ht="23.25" customHeight="1">
      <c r="A65" s="56">
        <v>15</v>
      </c>
      <c r="B65" s="53" t="s">
        <v>57</v>
      </c>
      <c r="C65" s="40">
        <v>1031</v>
      </c>
      <c r="D65" s="40"/>
      <c r="E65" s="40">
        <v>721</v>
      </c>
      <c r="F65" s="44">
        <f t="shared" si="7"/>
        <v>69.932104752667314</v>
      </c>
      <c r="G65" s="40">
        <v>310</v>
      </c>
      <c r="H65" s="44">
        <f t="shared" si="8"/>
        <v>30.067895247332686</v>
      </c>
      <c r="I65" s="40"/>
      <c r="J65" s="44">
        <f t="shared" si="9"/>
        <v>0</v>
      </c>
      <c r="L65" s="63">
        <f t="shared" si="1"/>
        <v>1031</v>
      </c>
    </row>
    <row r="66" spans="1:12" s="63" customFormat="1" ht="23.25" customHeight="1">
      <c r="A66" s="56">
        <v>16</v>
      </c>
      <c r="B66" s="52" t="s">
        <v>39</v>
      </c>
      <c r="C66" s="40">
        <v>2690</v>
      </c>
      <c r="D66" s="40"/>
      <c r="E66" s="40">
        <v>1932</v>
      </c>
      <c r="F66" s="44">
        <f t="shared" si="7"/>
        <v>71.821561338289968</v>
      </c>
      <c r="G66" s="40">
        <v>745</v>
      </c>
      <c r="H66" s="44">
        <f t="shared" si="8"/>
        <v>27.695167286245354</v>
      </c>
      <c r="I66" s="40">
        <v>3</v>
      </c>
      <c r="J66" s="44">
        <f t="shared" si="9"/>
        <v>0.11152416356877325</v>
      </c>
      <c r="L66" s="63">
        <f t="shared" si="1"/>
        <v>2680</v>
      </c>
    </row>
    <row r="67" spans="1:12" s="63" customFormat="1" ht="23.25" customHeight="1">
      <c r="A67" s="56">
        <v>17</v>
      </c>
      <c r="B67" s="52" t="s">
        <v>40</v>
      </c>
      <c r="C67" s="40">
        <v>972</v>
      </c>
      <c r="D67" s="40"/>
      <c r="E67" s="40">
        <v>678</v>
      </c>
      <c r="F67" s="44">
        <f t="shared" si="7"/>
        <v>69.753086419753089</v>
      </c>
      <c r="G67" s="40">
        <v>294</v>
      </c>
      <c r="H67" s="44">
        <f t="shared" si="8"/>
        <v>30.246913580246911</v>
      </c>
      <c r="I67" s="40"/>
      <c r="J67" s="44">
        <f t="shared" si="9"/>
        <v>0</v>
      </c>
      <c r="L67" s="63">
        <f t="shared" si="1"/>
        <v>972</v>
      </c>
    </row>
    <row r="68" spans="1:12" s="63" customFormat="1" ht="23.25" customHeight="1">
      <c r="A68" s="56">
        <v>18</v>
      </c>
      <c r="B68" s="53" t="s">
        <v>41</v>
      </c>
      <c r="C68" s="40">
        <v>1121</v>
      </c>
      <c r="D68" s="40"/>
      <c r="E68" s="40">
        <v>734</v>
      </c>
      <c r="F68" s="44">
        <f t="shared" si="7"/>
        <v>65.477252453166813</v>
      </c>
      <c r="G68" s="40">
        <v>387</v>
      </c>
      <c r="H68" s="44">
        <f t="shared" si="8"/>
        <v>34.52274754683318</v>
      </c>
      <c r="I68" s="40"/>
      <c r="J68" s="44">
        <f t="shared" si="9"/>
        <v>0</v>
      </c>
      <c r="L68" s="63">
        <f t="shared" si="1"/>
        <v>1121</v>
      </c>
    </row>
    <row r="69" spans="1:12" s="63" customFormat="1" ht="23.25" customHeight="1">
      <c r="A69" s="56">
        <v>19</v>
      </c>
      <c r="B69" s="53" t="s">
        <v>42</v>
      </c>
      <c r="C69" s="40">
        <v>859</v>
      </c>
      <c r="D69" s="40"/>
      <c r="E69" s="40">
        <v>583</v>
      </c>
      <c r="F69" s="44">
        <f t="shared" si="7"/>
        <v>67.869615832363209</v>
      </c>
      <c r="G69" s="40">
        <v>276</v>
      </c>
      <c r="H69" s="44">
        <f t="shared" si="8"/>
        <v>32.130384167636791</v>
      </c>
      <c r="I69" s="40"/>
      <c r="J69" s="44">
        <f t="shared" si="9"/>
        <v>0</v>
      </c>
      <c r="L69" s="63">
        <f t="shared" si="1"/>
        <v>859</v>
      </c>
    </row>
    <row r="70" spans="1:12" s="63" customFormat="1" ht="23.25" customHeight="1">
      <c r="A70" s="56">
        <v>20</v>
      </c>
      <c r="B70" s="53" t="s">
        <v>43</v>
      </c>
      <c r="C70" s="40">
        <v>668</v>
      </c>
      <c r="D70" s="40"/>
      <c r="E70" s="40">
        <v>544</v>
      </c>
      <c r="F70" s="44">
        <f t="shared" si="7"/>
        <v>81.437125748502993</v>
      </c>
      <c r="G70" s="40">
        <v>124</v>
      </c>
      <c r="H70" s="44">
        <f t="shared" si="8"/>
        <v>18.562874251497007</v>
      </c>
      <c r="I70" s="40"/>
      <c r="J70" s="44">
        <f t="shared" si="9"/>
        <v>0</v>
      </c>
      <c r="L70" s="63">
        <f t="shared" si="1"/>
        <v>668</v>
      </c>
    </row>
    <row r="71" spans="1:12" s="63" customFormat="1" ht="23.25" customHeight="1">
      <c r="A71" s="56">
        <v>21</v>
      </c>
      <c r="B71" s="53" t="s">
        <v>44</v>
      </c>
      <c r="C71" s="40">
        <v>675</v>
      </c>
      <c r="D71" s="40"/>
      <c r="E71" s="40">
        <v>314</v>
      </c>
      <c r="F71" s="44">
        <f t="shared" si="7"/>
        <v>46.518518518518519</v>
      </c>
      <c r="G71" s="40">
        <v>361</v>
      </c>
      <c r="H71" s="44">
        <f t="shared" si="8"/>
        <v>53.481481481481481</v>
      </c>
      <c r="I71" s="40"/>
      <c r="J71" s="44">
        <f t="shared" si="9"/>
        <v>0</v>
      </c>
      <c r="L71" s="63">
        <f t="shared" si="1"/>
        <v>675</v>
      </c>
    </row>
    <row r="72" spans="1:12" s="63" customFormat="1" ht="23.25" customHeight="1">
      <c r="A72" s="56">
        <v>22</v>
      </c>
      <c r="B72" s="53" t="s">
        <v>45</v>
      </c>
      <c r="C72" s="40">
        <v>1061</v>
      </c>
      <c r="D72" s="40"/>
      <c r="E72" s="40">
        <v>924</v>
      </c>
      <c r="F72" s="44">
        <f t="shared" si="7"/>
        <v>87.087653157398691</v>
      </c>
      <c r="G72" s="40">
        <v>137</v>
      </c>
      <c r="H72" s="44">
        <f t="shared" si="8"/>
        <v>12.91234684260132</v>
      </c>
      <c r="I72" s="40"/>
      <c r="J72" s="44">
        <f t="shared" si="9"/>
        <v>0</v>
      </c>
      <c r="L72" s="63">
        <f t="shared" si="1"/>
        <v>1061</v>
      </c>
    </row>
    <row r="73" spans="1:12" s="63" customFormat="1" ht="23.25" customHeight="1">
      <c r="A73" s="56">
        <v>23</v>
      </c>
      <c r="B73" s="53" t="s">
        <v>46</v>
      </c>
      <c r="C73" s="40">
        <v>1373</v>
      </c>
      <c r="D73" s="40"/>
      <c r="E73" s="40">
        <v>883</v>
      </c>
      <c r="F73" s="44">
        <f t="shared" si="7"/>
        <v>64.311726147123082</v>
      </c>
      <c r="G73" s="40">
        <v>489</v>
      </c>
      <c r="H73" s="44">
        <f t="shared" si="8"/>
        <v>35.615440640932263</v>
      </c>
      <c r="I73" s="40">
        <v>1</v>
      </c>
      <c r="J73" s="44">
        <f t="shared" si="9"/>
        <v>7.2833211944646759E-2</v>
      </c>
      <c r="L73" s="63">
        <f t="shared" si="1"/>
        <v>1373</v>
      </c>
    </row>
    <row r="74" spans="1:12" s="63" customFormat="1" ht="23.25" customHeight="1">
      <c r="A74" s="56">
        <v>24</v>
      </c>
      <c r="B74" s="53" t="s">
        <v>47</v>
      </c>
      <c r="C74" s="40">
        <v>1651</v>
      </c>
      <c r="D74" s="40"/>
      <c r="E74" s="40">
        <v>1157</v>
      </c>
      <c r="F74" s="44">
        <f t="shared" si="7"/>
        <v>70.078740157480311</v>
      </c>
      <c r="G74" s="40">
        <v>494</v>
      </c>
      <c r="H74" s="44">
        <f t="shared" si="8"/>
        <v>29.921259842519682</v>
      </c>
      <c r="I74" s="40"/>
      <c r="J74" s="44">
        <f t="shared" si="9"/>
        <v>0</v>
      </c>
      <c r="L74" s="63">
        <f t="shared" ref="L74:L139" si="10">E74+G74+I74</f>
        <v>1651</v>
      </c>
    </row>
    <row r="75" spans="1:12" s="63" customFormat="1" ht="23.25" customHeight="1">
      <c r="A75" s="56">
        <v>25</v>
      </c>
      <c r="B75" s="53" t="s">
        <v>48</v>
      </c>
      <c r="C75" s="40">
        <v>1524</v>
      </c>
      <c r="D75" s="40"/>
      <c r="E75" s="40">
        <v>960</v>
      </c>
      <c r="F75" s="44">
        <f t="shared" si="7"/>
        <v>62.99212598425197</v>
      </c>
      <c r="G75" s="40">
        <v>564</v>
      </c>
      <c r="H75" s="44">
        <f t="shared" si="8"/>
        <v>37.00787401574803</v>
      </c>
      <c r="I75" s="40"/>
      <c r="J75" s="44">
        <f t="shared" si="9"/>
        <v>0</v>
      </c>
      <c r="L75" s="63">
        <f t="shared" si="10"/>
        <v>1524</v>
      </c>
    </row>
    <row r="76" spans="1:12" s="63" customFormat="1" ht="23.25" customHeight="1">
      <c r="A76" s="56">
        <v>26</v>
      </c>
      <c r="B76" s="53" t="s">
        <v>50</v>
      </c>
      <c r="C76" s="40">
        <v>1303</v>
      </c>
      <c r="D76" s="40"/>
      <c r="E76" s="40">
        <v>767</v>
      </c>
      <c r="F76" s="44">
        <f t="shared" si="7"/>
        <v>58.864159631619344</v>
      </c>
      <c r="G76" s="40">
        <v>534</v>
      </c>
      <c r="H76" s="44">
        <f t="shared" si="8"/>
        <v>40.982348426707603</v>
      </c>
      <c r="I76" s="40">
        <v>2</v>
      </c>
      <c r="J76" s="44">
        <f t="shared" si="9"/>
        <v>0.15349194167306218</v>
      </c>
      <c r="L76" s="63">
        <f t="shared" si="10"/>
        <v>1303</v>
      </c>
    </row>
    <row r="77" spans="1:12" s="63" customFormat="1" ht="23.25" customHeight="1">
      <c r="A77" s="56">
        <v>27</v>
      </c>
      <c r="B77" s="53" t="s">
        <v>52</v>
      </c>
      <c r="C77" s="40">
        <v>2665</v>
      </c>
      <c r="D77" s="40"/>
      <c r="E77" s="40">
        <v>2414</v>
      </c>
      <c r="F77" s="44">
        <f t="shared" si="7"/>
        <v>90.581613508442786</v>
      </c>
      <c r="G77" s="40">
        <v>251</v>
      </c>
      <c r="H77" s="44">
        <f t="shared" si="8"/>
        <v>9.4183864915572233</v>
      </c>
      <c r="I77" s="40"/>
      <c r="J77" s="44">
        <f t="shared" si="9"/>
        <v>0</v>
      </c>
      <c r="L77" s="63">
        <f t="shared" si="10"/>
        <v>2665</v>
      </c>
    </row>
    <row r="78" spans="1:12" s="63" customFormat="1" ht="23.25" customHeight="1">
      <c r="A78" s="56">
        <v>28</v>
      </c>
      <c r="B78" s="53" t="s">
        <v>53</v>
      </c>
      <c r="C78" s="40">
        <v>2633</v>
      </c>
      <c r="D78" s="40"/>
      <c r="E78" s="40">
        <v>1992</v>
      </c>
      <c r="F78" s="44">
        <f t="shared" si="7"/>
        <v>75.655146221040638</v>
      </c>
      <c r="G78" s="40">
        <v>641</v>
      </c>
      <c r="H78" s="44">
        <f t="shared" si="8"/>
        <v>24.344853778959365</v>
      </c>
      <c r="I78" s="40"/>
      <c r="J78" s="44">
        <f t="shared" si="9"/>
        <v>0</v>
      </c>
      <c r="L78" s="63">
        <f t="shared" si="10"/>
        <v>2633</v>
      </c>
    </row>
    <row r="79" spans="1:12" s="63" customFormat="1" ht="23.25" customHeight="1">
      <c r="A79" s="56">
        <v>29</v>
      </c>
      <c r="B79" s="53" t="s">
        <v>54</v>
      </c>
      <c r="C79" s="40">
        <v>1871</v>
      </c>
      <c r="D79" s="40"/>
      <c r="E79" s="40">
        <v>1871</v>
      </c>
      <c r="F79" s="44">
        <f t="shared" si="7"/>
        <v>100</v>
      </c>
      <c r="G79" s="40"/>
      <c r="H79" s="44">
        <f t="shared" si="8"/>
        <v>0</v>
      </c>
      <c r="I79" s="40"/>
      <c r="J79" s="44">
        <f t="shared" si="9"/>
        <v>0</v>
      </c>
      <c r="L79" s="63">
        <f t="shared" si="10"/>
        <v>1871</v>
      </c>
    </row>
    <row r="80" spans="1:12" s="63" customFormat="1" ht="23.25" customHeight="1">
      <c r="A80" s="56">
        <v>30</v>
      </c>
      <c r="B80" s="53" t="s">
        <v>58</v>
      </c>
      <c r="C80" s="40">
        <v>1925</v>
      </c>
      <c r="D80" s="40"/>
      <c r="E80" s="40">
        <v>1529</v>
      </c>
      <c r="F80" s="44">
        <f t="shared" si="7"/>
        <v>79.428571428571431</v>
      </c>
      <c r="G80" s="40">
        <v>396</v>
      </c>
      <c r="H80" s="44">
        <f t="shared" si="8"/>
        <v>20.571428571428573</v>
      </c>
      <c r="I80" s="40"/>
      <c r="J80" s="44">
        <f t="shared" si="9"/>
        <v>0</v>
      </c>
      <c r="L80" s="63">
        <f t="shared" si="10"/>
        <v>1925</v>
      </c>
    </row>
    <row r="81" spans="1:12" s="63" customFormat="1" ht="23.25" customHeight="1">
      <c r="A81" s="56">
        <v>31</v>
      </c>
      <c r="B81" s="54" t="s">
        <v>55</v>
      </c>
      <c r="C81" s="40">
        <v>1896</v>
      </c>
      <c r="D81" s="40"/>
      <c r="E81" s="40">
        <v>1156</v>
      </c>
      <c r="F81" s="44">
        <f t="shared" si="7"/>
        <v>60.970464135021096</v>
      </c>
      <c r="G81" s="40">
        <v>739</v>
      </c>
      <c r="H81" s="44">
        <f t="shared" si="8"/>
        <v>38.976793248945143</v>
      </c>
      <c r="I81" s="40">
        <v>1</v>
      </c>
      <c r="J81" s="44">
        <f t="shared" si="9"/>
        <v>5.2742616033755269E-2</v>
      </c>
      <c r="L81" s="63">
        <f t="shared" si="10"/>
        <v>1896</v>
      </c>
    </row>
    <row r="82" spans="1:12" s="63" customFormat="1" ht="23.25" customHeight="1">
      <c r="A82" s="56">
        <v>32</v>
      </c>
      <c r="B82" s="55" t="s">
        <v>56</v>
      </c>
      <c r="C82" s="40">
        <v>2321</v>
      </c>
      <c r="D82" s="40"/>
      <c r="E82" s="40">
        <v>1913</v>
      </c>
      <c r="F82" s="44">
        <f t="shared" si="7"/>
        <v>82.421370099095213</v>
      </c>
      <c r="G82" s="40">
        <v>408</v>
      </c>
      <c r="H82" s="44">
        <f t="shared" si="8"/>
        <v>17.578629900904783</v>
      </c>
      <c r="I82" s="40"/>
      <c r="J82" s="44">
        <f t="shared" si="9"/>
        <v>0</v>
      </c>
      <c r="L82" s="63">
        <f t="shared" si="10"/>
        <v>2321</v>
      </c>
    </row>
    <row r="83" spans="1:12" s="63" customFormat="1" ht="23.25" customHeight="1">
      <c r="A83" s="235" t="s">
        <v>156</v>
      </c>
      <c r="B83" s="236"/>
      <c r="C83" s="45">
        <f>SUM(C84:C87)</f>
        <v>346</v>
      </c>
      <c r="D83" s="45">
        <f t="shared" ref="D83" si="11">SUM(D84:D87)</f>
        <v>0</v>
      </c>
      <c r="E83" s="45">
        <f t="shared" ref="E83" si="12">SUM(E84:E87)</f>
        <v>290</v>
      </c>
      <c r="F83" s="46">
        <f t="shared" si="7"/>
        <v>83.815028901734109</v>
      </c>
      <c r="G83" s="45">
        <f t="shared" ref="G83" si="13">SUM(G84:G87)</f>
        <v>56</v>
      </c>
      <c r="H83" s="46">
        <f t="shared" si="8"/>
        <v>16.184971098265898</v>
      </c>
      <c r="I83" s="45">
        <f t="shared" ref="I83" si="14">SUM(I84:I87)</f>
        <v>0</v>
      </c>
      <c r="J83" s="46">
        <f t="shared" si="9"/>
        <v>0</v>
      </c>
    </row>
    <row r="84" spans="1:12" s="63" customFormat="1" ht="23.25" customHeight="1">
      <c r="A84" s="56">
        <v>33</v>
      </c>
      <c r="B84" s="53" t="s">
        <v>62</v>
      </c>
      <c r="C84" s="40"/>
      <c r="D84" s="40"/>
      <c r="E84" s="40"/>
      <c r="F84" s="44" t="e">
        <f t="shared" si="7"/>
        <v>#DIV/0!</v>
      </c>
      <c r="G84" s="40"/>
      <c r="H84" s="44" t="e">
        <f t="shared" si="8"/>
        <v>#DIV/0!</v>
      </c>
      <c r="I84" s="40"/>
      <c r="J84" s="44" t="e">
        <f t="shared" si="9"/>
        <v>#DIV/0!</v>
      </c>
      <c r="L84" s="63">
        <f t="shared" si="10"/>
        <v>0</v>
      </c>
    </row>
    <row r="85" spans="1:12" s="63" customFormat="1" ht="23.25" customHeight="1">
      <c r="A85" s="56">
        <v>34</v>
      </c>
      <c r="B85" s="53" t="s">
        <v>61</v>
      </c>
      <c r="C85" s="40"/>
      <c r="D85" s="40"/>
      <c r="E85" s="40"/>
      <c r="F85" s="44" t="e">
        <f t="shared" si="7"/>
        <v>#DIV/0!</v>
      </c>
      <c r="G85" s="40"/>
      <c r="H85" s="44" t="e">
        <f t="shared" si="8"/>
        <v>#DIV/0!</v>
      </c>
      <c r="I85" s="40"/>
      <c r="J85" s="44" t="e">
        <f t="shared" si="9"/>
        <v>#DIV/0!</v>
      </c>
      <c r="L85" s="63">
        <f t="shared" si="10"/>
        <v>0</v>
      </c>
    </row>
    <row r="86" spans="1:12" s="63" customFormat="1" ht="23.25" customHeight="1">
      <c r="A86" s="56">
        <v>35</v>
      </c>
      <c r="B86" s="53" t="s">
        <v>60</v>
      </c>
      <c r="C86" s="40">
        <v>153</v>
      </c>
      <c r="D86" s="40"/>
      <c r="E86" s="40">
        <v>116</v>
      </c>
      <c r="F86" s="44">
        <f t="shared" si="7"/>
        <v>75.816993464052288</v>
      </c>
      <c r="G86" s="40">
        <v>37</v>
      </c>
      <c r="H86" s="44">
        <f t="shared" si="8"/>
        <v>24.183006535947712</v>
      </c>
      <c r="I86" s="40"/>
      <c r="J86" s="44">
        <f t="shared" si="9"/>
        <v>0</v>
      </c>
      <c r="L86" s="63">
        <f t="shared" si="10"/>
        <v>153</v>
      </c>
    </row>
    <row r="87" spans="1:12" s="63" customFormat="1" ht="23.25" customHeight="1">
      <c r="A87" s="41">
        <v>36</v>
      </c>
      <c r="B87" s="53" t="s">
        <v>59</v>
      </c>
      <c r="C87" s="40">
        <v>193</v>
      </c>
      <c r="D87" s="40"/>
      <c r="E87" s="40">
        <v>174</v>
      </c>
      <c r="F87" s="44">
        <f t="shared" si="7"/>
        <v>90.15544041450778</v>
      </c>
      <c r="G87" s="40">
        <v>19</v>
      </c>
      <c r="H87" s="44">
        <f t="shared" si="8"/>
        <v>9.8445595854922274</v>
      </c>
      <c r="I87" s="40">
        <v>0</v>
      </c>
      <c r="J87" s="44">
        <f t="shared" si="9"/>
        <v>0</v>
      </c>
      <c r="L87" s="63">
        <f t="shared" si="10"/>
        <v>193</v>
      </c>
    </row>
    <row r="88" spans="1:12" s="63" customFormat="1" ht="20.25" customHeight="1">
      <c r="A88" s="237" t="s">
        <v>75</v>
      </c>
      <c r="B88" s="240" t="s">
        <v>18</v>
      </c>
      <c r="C88" s="238" t="s">
        <v>76</v>
      </c>
      <c r="D88" s="75"/>
      <c r="E88" s="244" t="s">
        <v>83</v>
      </c>
      <c r="F88" s="244"/>
      <c r="G88" s="244"/>
      <c r="H88" s="244"/>
      <c r="I88" s="244"/>
      <c r="J88" s="244"/>
    </row>
    <row r="89" spans="1:12" s="63" customFormat="1" ht="20.25" customHeight="1">
      <c r="A89" s="238"/>
      <c r="B89" s="241"/>
      <c r="C89" s="238"/>
      <c r="D89" s="75"/>
      <c r="E89" s="245" t="s">
        <v>78</v>
      </c>
      <c r="F89" s="245"/>
      <c r="G89" s="245" t="s">
        <v>79</v>
      </c>
      <c r="H89" s="245"/>
      <c r="I89" s="245" t="s">
        <v>80</v>
      </c>
      <c r="J89" s="245"/>
    </row>
    <row r="90" spans="1:12" s="63" customFormat="1" ht="20.25" customHeight="1">
      <c r="A90" s="239"/>
      <c r="B90" s="242"/>
      <c r="C90" s="239"/>
      <c r="D90" s="75"/>
      <c r="E90" s="76" t="s">
        <v>81</v>
      </c>
      <c r="F90" s="76" t="s">
        <v>82</v>
      </c>
      <c r="G90" s="76" t="s">
        <v>81</v>
      </c>
      <c r="H90" s="76" t="s">
        <v>82</v>
      </c>
      <c r="I90" s="76" t="s">
        <v>81</v>
      </c>
      <c r="J90" s="76" t="s">
        <v>82</v>
      </c>
    </row>
    <row r="91" spans="1:12" s="63" customFormat="1" ht="25.5" customHeight="1">
      <c r="A91" s="211" t="s">
        <v>20</v>
      </c>
      <c r="B91" s="212"/>
      <c r="C91" s="47">
        <f>SUM(C92:C123)</f>
        <v>44853</v>
      </c>
      <c r="D91" s="47">
        <f t="shared" ref="D91:E91" si="15">SUM(D92:D123)</f>
        <v>0</v>
      </c>
      <c r="E91" s="47">
        <f t="shared" si="15"/>
        <v>36189</v>
      </c>
      <c r="F91" s="49">
        <f>E91/C91%</f>
        <v>80.683566316634341</v>
      </c>
      <c r="G91" s="50">
        <f>SUM(G92:G123)</f>
        <v>8643</v>
      </c>
      <c r="H91" s="49">
        <f>G91/C91%</f>
        <v>19.269614072637282</v>
      </c>
      <c r="I91" s="50">
        <f>SUM(I92:I123)</f>
        <v>21</v>
      </c>
      <c r="J91" s="49">
        <f>I91/C91%</f>
        <v>4.6819610728379375E-2</v>
      </c>
      <c r="L91" s="63">
        <f t="shared" si="10"/>
        <v>44853</v>
      </c>
    </row>
    <row r="92" spans="1:12" s="63" customFormat="1" ht="23.25" customHeight="1">
      <c r="A92" s="56">
        <v>1</v>
      </c>
      <c r="B92" s="53" t="s">
        <v>25</v>
      </c>
      <c r="C92" s="40">
        <v>1028</v>
      </c>
      <c r="D92" s="40"/>
      <c r="E92" s="40">
        <v>1028</v>
      </c>
      <c r="F92" s="44">
        <f>E92/C92%</f>
        <v>100</v>
      </c>
      <c r="G92" s="43"/>
      <c r="H92" s="44">
        <f>G92/C92%</f>
        <v>0</v>
      </c>
      <c r="I92" s="40"/>
      <c r="J92" s="44">
        <f>I92/C92%</f>
        <v>0</v>
      </c>
      <c r="L92" s="63">
        <f t="shared" si="10"/>
        <v>1028</v>
      </c>
    </row>
    <row r="93" spans="1:12" s="63" customFormat="1" ht="23.25" customHeight="1">
      <c r="A93" s="56">
        <v>2</v>
      </c>
      <c r="B93" s="53" t="s">
        <v>26</v>
      </c>
      <c r="C93" s="40">
        <v>1501</v>
      </c>
      <c r="D93" s="40"/>
      <c r="E93" s="40">
        <v>1071</v>
      </c>
      <c r="F93" s="44">
        <f t="shared" ref="F93:F128" si="16">E93/C93%</f>
        <v>71.352431712191873</v>
      </c>
      <c r="G93" s="40">
        <v>430</v>
      </c>
      <c r="H93" s="44">
        <f t="shared" ref="H93:H128" si="17">G93/C93%</f>
        <v>28.647568287808127</v>
      </c>
      <c r="I93" s="40"/>
      <c r="J93" s="44">
        <f t="shared" ref="J93:J128" si="18">I93/C93%</f>
        <v>0</v>
      </c>
      <c r="L93" s="63">
        <f t="shared" si="10"/>
        <v>1501</v>
      </c>
    </row>
    <row r="94" spans="1:12" s="63" customFormat="1" ht="23.25" customHeight="1">
      <c r="A94" s="56">
        <v>3</v>
      </c>
      <c r="B94" s="53" t="s">
        <v>27</v>
      </c>
      <c r="C94" s="40">
        <f>E94+G94+I94</f>
        <v>1175</v>
      </c>
      <c r="D94" s="40"/>
      <c r="E94" s="40">
        <v>484</v>
      </c>
      <c r="F94" s="44">
        <f t="shared" si="16"/>
        <v>41.191489361702125</v>
      </c>
      <c r="G94" s="40">
        <v>683</v>
      </c>
      <c r="H94" s="44">
        <f t="shared" si="17"/>
        <v>58.127659574468083</v>
      </c>
      <c r="I94" s="40">
        <v>8</v>
      </c>
      <c r="J94" s="44">
        <f t="shared" si="18"/>
        <v>0.68085106382978722</v>
      </c>
      <c r="L94" s="63">
        <f t="shared" si="10"/>
        <v>1175</v>
      </c>
    </row>
    <row r="95" spans="1:12" s="63" customFormat="1" ht="23.25" customHeight="1">
      <c r="A95" s="56">
        <v>4</v>
      </c>
      <c r="B95" s="53" t="s">
        <v>28</v>
      </c>
      <c r="C95" s="40">
        <v>1029</v>
      </c>
      <c r="D95" s="40"/>
      <c r="E95" s="40">
        <v>774</v>
      </c>
      <c r="F95" s="44">
        <f t="shared" si="16"/>
        <v>75.218658892128289</v>
      </c>
      <c r="G95" s="40">
        <v>253</v>
      </c>
      <c r="H95" s="44">
        <f t="shared" si="17"/>
        <v>24.58697764820214</v>
      </c>
      <c r="I95" s="40">
        <v>2</v>
      </c>
      <c r="J95" s="44">
        <f t="shared" si="18"/>
        <v>0.19436345966958213</v>
      </c>
      <c r="L95" s="63">
        <f t="shared" si="10"/>
        <v>1029</v>
      </c>
    </row>
    <row r="96" spans="1:12" s="63" customFormat="1" ht="23.25" customHeight="1">
      <c r="A96" s="56">
        <v>5</v>
      </c>
      <c r="B96" s="54" t="s">
        <v>29</v>
      </c>
      <c r="C96" s="40">
        <v>1051</v>
      </c>
      <c r="D96" s="40"/>
      <c r="E96" s="40">
        <v>815</v>
      </c>
      <c r="F96" s="44">
        <f t="shared" si="16"/>
        <v>77.54519505233111</v>
      </c>
      <c r="G96" s="40">
        <v>236</v>
      </c>
      <c r="H96" s="44">
        <f t="shared" si="17"/>
        <v>22.454804947668887</v>
      </c>
      <c r="I96" s="40"/>
      <c r="J96" s="44">
        <f t="shared" si="18"/>
        <v>0</v>
      </c>
      <c r="L96" s="63">
        <f t="shared" si="10"/>
        <v>1051</v>
      </c>
    </row>
    <row r="97" spans="1:12" s="63" customFormat="1" ht="23.25" customHeight="1">
      <c r="A97" s="56">
        <v>6</v>
      </c>
      <c r="B97" s="53" t="s">
        <v>30</v>
      </c>
      <c r="C97" s="40">
        <v>1355</v>
      </c>
      <c r="D97" s="40"/>
      <c r="E97" s="40">
        <v>990</v>
      </c>
      <c r="F97" s="44">
        <f t="shared" si="16"/>
        <v>73.062730627306266</v>
      </c>
      <c r="G97" s="40">
        <v>365</v>
      </c>
      <c r="H97" s="44">
        <f t="shared" si="17"/>
        <v>26.937269372693727</v>
      </c>
      <c r="I97" s="40"/>
      <c r="J97" s="44">
        <f t="shared" si="18"/>
        <v>0</v>
      </c>
      <c r="L97" s="63">
        <f t="shared" si="10"/>
        <v>1355</v>
      </c>
    </row>
    <row r="98" spans="1:12" s="63" customFormat="1" ht="23.25" customHeight="1">
      <c r="A98" s="56">
        <v>7</v>
      </c>
      <c r="B98" s="53" t="s">
        <v>31</v>
      </c>
      <c r="C98" s="40">
        <v>1752</v>
      </c>
      <c r="D98" s="40"/>
      <c r="E98" s="40">
        <v>1560</v>
      </c>
      <c r="F98" s="44">
        <f t="shared" si="16"/>
        <v>89.041095890410958</v>
      </c>
      <c r="G98" s="40">
        <v>192</v>
      </c>
      <c r="H98" s="44">
        <f t="shared" si="17"/>
        <v>10.95890410958904</v>
      </c>
      <c r="I98" s="40"/>
      <c r="J98" s="44">
        <f t="shared" si="18"/>
        <v>0</v>
      </c>
      <c r="L98" s="63">
        <f t="shared" si="10"/>
        <v>1752</v>
      </c>
    </row>
    <row r="99" spans="1:12" s="63" customFormat="1" ht="23.25" customHeight="1">
      <c r="A99" s="56">
        <v>8</v>
      </c>
      <c r="B99" s="53" t="s">
        <v>32</v>
      </c>
      <c r="C99" s="40">
        <v>1095</v>
      </c>
      <c r="D99" s="40"/>
      <c r="E99" s="40">
        <v>921</v>
      </c>
      <c r="F99" s="44">
        <f t="shared" si="16"/>
        <v>84.109589041095902</v>
      </c>
      <c r="G99" s="40">
        <v>173</v>
      </c>
      <c r="H99" s="44">
        <f t="shared" si="17"/>
        <v>15.799086757990869</v>
      </c>
      <c r="I99" s="40">
        <v>1</v>
      </c>
      <c r="J99" s="44">
        <f t="shared" si="18"/>
        <v>9.1324200913242018E-2</v>
      </c>
      <c r="L99" s="63">
        <f t="shared" si="10"/>
        <v>1095</v>
      </c>
    </row>
    <row r="100" spans="1:12" s="63" customFormat="1" ht="23.25" customHeight="1">
      <c r="A100" s="56">
        <v>9</v>
      </c>
      <c r="B100" s="53" t="s">
        <v>33</v>
      </c>
      <c r="C100" s="40">
        <v>912</v>
      </c>
      <c r="D100" s="40"/>
      <c r="E100" s="40">
        <v>727</v>
      </c>
      <c r="F100" s="44">
        <f t="shared" si="16"/>
        <v>79.714912280701768</v>
      </c>
      <c r="G100" s="40">
        <v>185</v>
      </c>
      <c r="H100" s="44">
        <f t="shared" si="17"/>
        <v>20.285087719298247</v>
      </c>
      <c r="I100" s="40"/>
      <c r="J100" s="44">
        <f t="shared" si="18"/>
        <v>0</v>
      </c>
      <c r="L100" s="63">
        <f t="shared" si="10"/>
        <v>912</v>
      </c>
    </row>
    <row r="101" spans="1:12" s="63" customFormat="1" ht="23.25" customHeight="1">
      <c r="A101" s="56">
        <v>10</v>
      </c>
      <c r="B101" s="53" t="s">
        <v>34</v>
      </c>
      <c r="C101" s="40">
        <v>1500</v>
      </c>
      <c r="D101" s="40"/>
      <c r="E101" s="40">
        <v>1405</v>
      </c>
      <c r="F101" s="44">
        <f t="shared" si="16"/>
        <v>93.666666666666671</v>
      </c>
      <c r="G101" s="40">
        <v>93</v>
      </c>
      <c r="H101" s="44">
        <f t="shared" si="17"/>
        <v>6.2</v>
      </c>
      <c r="I101" s="40">
        <v>2</v>
      </c>
      <c r="J101" s="44">
        <f t="shared" si="18"/>
        <v>0.13333333333333333</v>
      </c>
      <c r="L101" s="63">
        <f t="shared" si="10"/>
        <v>1500</v>
      </c>
    </row>
    <row r="102" spans="1:12" s="63" customFormat="1" ht="23.25" customHeight="1">
      <c r="A102" s="56">
        <v>11</v>
      </c>
      <c r="B102" s="53" t="s">
        <v>35</v>
      </c>
      <c r="C102" s="40">
        <v>865</v>
      </c>
      <c r="D102" s="40"/>
      <c r="E102" s="40">
        <v>717</v>
      </c>
      <c r="F102" s="44">
        <f t="shared" si="16"/>
        <v>82.890173410404614</v>
      </c>
      <c r="G102" s="40">
        <v>148</v>
      </c>
      <c r="H102" s="44">
        <f t="shared" si="17"/>
        <v>17.109826589595375</v>
      </c>
      <c r="I102" s="40"/>
      <c r="J102" s="44">
        <f t="shared" si="18"/>
        <v>0</v>
      </c>
      <c r="L102" s="63">
        <f t="shared" si="10"/>
        <v>865</v>
      </c>
    </row>
    <row r="103" spans="1:12" s="63" customFormat="1" ht="23.25" customHeight="1">
      <c r="A103" s="56">
        <v>12</v>
      </c>
      <c r="B103" s="53" t="s">
        <v>36</v>
      </c>
      <c r="C103" s="40">
        <v>1117</v>
      </c>
      <c r="D103" s="40"/>
      <c r="E103" s="40">
        <v>1010</v>
      </c>
      <c r="F103" s="44">
        <f t="shared" si="16"/>
        <v>90.42076991942703</v>
      </c>
      <c r="G103" s="40">
        <v>107</v>
      </c>
      <c r="H103" s="44">
        <f t="shared" si="17"/>
        <v>9.5792300805729642</v>
      </c>
      <c r="I103" s="40"/>
      <c r="J103" s="44">
        <f t="shared" si="18"/>
        <v>0</v>
      </c>
      <c r="L103" s="63">
        <f t="shared" si="10"/>
        <v>1117</v>
      </c>
    </row>
    <row r="104" spans="1:12" s="63" customFormat="1" ht="23.25" customHeight="1">
      <c r="A104" s="56">
        <v>13</v>
      </c>
      <c r="B104" s="53" t="s">
        <v>37</v>
      </c>
      <c r="C104" s="40">
        <v>1215</v>
      </c>
      <c r="D104" s="40"/>
      <c r="E104" s="40">
        <v>1026</v>
      </c>
      <c r="F104" s="44">
        <f t="shared" si="16"/>
        <v>84.444444444444443</v>
      </c>
      <c r="G104" s="40">
        <v>189</v>
      </c>
      <c r="H104" s="44">
        <f t="shared" si="17"/>
        <v>15.555555555555555</v>
      </c>
      <c r="I104" s="40"/>
      <c r="J104" s="44">
        <f t="shared" si="18"/>
        <v>0</v>
      </c>
      <c r="L104" s="63">
        <f t="shared" si="10"/>
        <v>1215</v>
      </c>
    </row>
    <row r="105" spans="1:12" s="63" customFormat="1" ht="23.25" customHeight="1">
      <c r="A105" s="56">
        <v>14</v>
      </c>
      <c r="B105" s="53" t="s">
        <v>38</v>
      </c>
      <c r="C105" s="40">
        <v>1019</v>
      </c>
      <c r="D105" s="40"/>
      <c r="E105" s="40">
        <v>877</v>
      </c>
      <c r="F105" s="44">
        <f t="shared" si="16"/>
        <v>86.064769381746814</v>
      </c>
      <c r="G105" s="40">
        <v>142</v>
      </c>
      <c r="H105" s="44">
        <f t="shared" si="17"/>
        <v>13.93523061825319</v>
      </c>
      <c r="I105" s="40"/>
      <c r="J105" s="44">
        <f t="shared" si="18"/>
        <v>0</v>
      </c>
      <c r="L105" s="63">
        <f t="shared" si="10"/>
        <v>1019</v>
      </c>
    </row>
    <row r="106" spans="1:12" s="63" customFormat="1" ht="23.25" customHeight="1">
      <c r="A106" s="56">
        <v>15</v>
      </c>
      <c r="B106" s="53" t="s">
        <v>57</v>
      </c>
      <c r="C106" s="40">
        <v>1031</v>
      </c>
      <c r="D106" s="40"/>
      <c r="E106" s="40">
        <v>789</v>
      </c>
      <c r="F106" s="44">
        <f t="shared" si="16"/>
        <v>76.52764306498544</v>
      </c>
      <c r="G106" s="40">
        <v>242</v>
      </c>
      <c r="H106" s="44">
        <f t="shared" si="17"/>
        <v>23.472356935014549</v>
      </c>
      <c r="I106" s="40"/>
      <c r="J106" s="44">
        <f t="shared" si="18"/>
        <v>0</v>
      </c>
      <c r="L106" s="63">
        <f t="shared" si="10"/>
        <v>1031</v>
      </c>
    </row>
    <row r="107" spans="1:12" s="63" customFormat="1" ht="23.25" customHeight="1">
      <c r="A107" s="56">
        <v>16</v>
      </c>
      <c r="B107" s="52" t="s">
        <v>39</v>
      </c>
      <c r="C107" s="40">
        <v>2690</v>
      </c>
      <c r="D107" s="40"/>
      <c r="E107" s="40">
        <v>1938</v>
      </c>
      <c r="F107" s="44">
        <f t="shared" si="16"/>
        <v>72.044609665427515</v>
      </c>
      <c r="G107" s="40">
        <v>749</v>
      </c>
      <c r="H107" s="44">
        <f t="shared" si="17"/>
        <v>27.843866171003718</v>
      </c>
      <c r="I107" s="40">
        <v>3</v>
      </c>
      <c r="J107" s="44">
        <f t="shared" si="18"/>
        <v>0.11152416356877325</v>
      </c>
      <c r="L107" s="63">
        <f t="shared" si="10"/>
        <v>2690</v>
      </c>
    </row>
    <row r="108" spans="1:12" s="63" customFormat="1" ht="23.25" customHeight="1">
      <c r="A108" s="56">
        <v>17</v>
      </c>
      <c r="B108" s="52" t="s">
        <v>40</v>
      </c>
      <c r="C108" s="40">
        <v>972</v>
      </c>
      <c r="D108" s="40"/>
      <c r="E108" s="40">
        <v>738</v>
      </c>
      <c r="F108" s="44">
        <f t="shared" si="16"/>
        <v>75.925925925925924</v>
      </c>
      <c r="G108" s="40">
        <v>234</v>
      </c>
      <c r="H108" s="44">
        <f t="shared" si="17"/>
        <v>24.074074074074073</v>
      </c>
      <c r="I108" s="40"/>
      <c r="J108" s="44">
        <f t="shared" si="18"/>
        <v>0</v>
      </c>
      <c r="L108" s="63">
        <f t="shared" si="10"/>
        <v>972</v>
      </c>
    </row>
    <row r="109" spans="1:12" s="63" customFormat="1" ht="23.25" customHeight="1">
      <c r="A109" s="56">
        <v>18</v>
      </c>
      <c r="B109" s="53" t="s">
        <v>41</v>
      </c>
      <c r="C109" s="40">
        <v>1121</v>
      </c>
      <c r="D109" s="40"/>
      <c r="E109" s="40">
        <v>849</v>
      </c>
      <c r="F109" s="44">
        <f t="shared" si="16"/>
        <v>75.73595004460303</v>
      </c>
      <c r="G109" s="40">
        <v>272</v>
      </c>
      <c r="H109" s="44">
        <f t="shared" si="17"/>
        <v>24.264049955396967</v>
      </c>
      <c r="I109" s="40"/>
      <c r="J109" s="44">
        <f t="shared" si="18"/>
        <v>0</v>
      </c>
      <c r="L109" s="63">
        <f t="shared" si="10"/>
        <v>1121</v>
      </c>
    </row>
    <row r="110" spans="1:12" s="63" customFormat="1" ht="23.25" customHeight="1">
      <c r="A110" s="56">
        <v>19</v>
      </c>
      <c r="B110" s="53" t="s">
        <v>42</v>
      </c>
      <c r="C110" s="40">
        <v>859</v>
      </c>
      <c r="D110" s="40"/>
      <c r="E110" s="40">
        <v>673</v>
      </c>
      <c r="F110" s="44">
        <f t="shared" si="16"/>
        <v>78.346915017462166</v>
      </c>
      <c r="G110" s="40">
        <v>186</v>
      </c>
      <c r="H110" s="44">
        <f t="shared" si="17"/>
        <v>21.653084982537834</v>
      </c>
      <c r="I110" s="40"/>
      <c r="J110" s="44">
        <f t="shared" si="18"/>
        <v>0</v>
      </c>
      <c r="L110" s="63">
        <f t="shared" si="10"/>
        <v>859</v>
      </c>
    </row>
    <row r="111" spans="1:12" s="63" customFormat="1" ht="23.25" customHeight="1">
      <c r="A111" s="56">
        <v>20</v>
      </c>
      <c r="B111" s="53" t="s">
        <v>43</v>
      </c>
      <c r="C111" s="40">
        <v>668</v>
      </c>
      <c r="D111" s="40"/>
      <c r="E111" s="40">
        <v>567</v>
      </c>
      <c r="F111" s="44">
        <f t="shared" si="16"/>
        <v>84.880239520958085</v>
      </c>
      <c r="G111" s="40">
        <v>101</v>
      </c>
      <c r="H111" s="44">
        <f t="shared" si="17"/>
        <v>15.119760479041917</v>
      </c>
      <c r="I111" s="40"/>
      <c r="J111" s="44">
        <f t="shared" si="18"/>
        <v>0</v>
      </c>
      <c r="L111" s="63">
        <f t="shared" si="10"/>
        <v>668</v>
      </c>
    </row>
    <row r="112" spans="1:12" s="63" customFormat="1" ht="23.25" customHeight="1">
      <c r="A112" s="56">
        <v>21</v>
      </c>
      <c r="B112" s="53" t="s">
        <v>44</v>
      </c>
      <c r="C112" s="40">
        <v>675</v>
      </c>
      <c r="D112" s="40"/>
      <c r="E112" s="40">
        <v>334</v>
      </c>
      <c r="F112" s="44">
        <f t="shared" si="16"/>
        <v>49.481481481481481</v>
      </c>
      <c r="G112" s="40">
        <v>341</v>
      </c>
      <c r="H112" s="44">
        <f t="shared" si="17"/>
        <v>50.518518518518519</v>
      </c>
      <c r="I112" s="40"/>
      <c r="J112" s="44">
        <f t="shared" si="18"/>
        <v>0</v>
      </c>
      <c r="L112" s="63">
        <f t="shared" si="10"/>
        <v>675</v>
      </c>
    </row>
    <row r="113" spans="1:12" s="63" customFormat="1" ht="23.25" customHeight="1">
      <c r="A113" s="56">
        <v>22</v>
      </c>
      <c r="B113" s="53" t="s">
        <v>45</v>
      </c>
      <c r="C113" s="40">
        <v>1061</v>
      </c>
      <c r="D113" s="40"/>
      <c r="E113" s="40">
        <v>959</v>
      </c>
      <c r="F113" s="44">
        <f t="shared" si="16"/>
        <v>90.386427898209234</v>
      </c>
      <c r="G113" s="40">
        <v>102</v>
      </c>
      <c r="H113" s="44">
        <f t="shared" si="17"/>
        <v>9.6135721017907638</v>
      </c>
      <c r="I113" s="40"/>
      <c r="J113" s="44">
        <f t="shared" si="18"/>
        <v>0</v>
      </c>
      <c r="L113" s="63">
        <f t="shared" si="10"/>
        <v>1061</v>
      </c>
    </row>
    <row r="114" spans="1:12" s="63" customFormat="1" ht="23.25" customHeight="1">
      <c r="A114" s="56">
        <v>23</v>
      </c>
      <c r="B114" s="53" t="s">
        <v>46</v>
      </c>
      <c r="C114" s="40">
        <v>1373</v>
      </c>
      <c r="D114" s="40"/>
      <c r="E114" s="40">
        <v>940</v>
      </c>
      <c r="F114" s="44">
        <f t="shared" si="16"/>
        <v>68.463219227967954</v>
      </c>
      <c r="G114" s="40">
        <v>433</v>
      </c>
      <c r="H114" s="44">
        <f t="shared" si="17"/>
        <v>31.536780772032046</v>
      </c>
      <c r="I114" s="40"/>
      <c r="J114" s="44">
        <f t="shared" si="18"/>
        <v>0</v>
      </c>
      <c r="L114" s="63">
        <f t="shared" si="10"/>
        <v>1373</v>
      </c>
    </row>
    <row r="115" spans="1:12" s="63" customFormat="1" ht="23.25" customHeight="1">
      <c r="A115" s="56">
        <v>24</v>
      </c>
      <c r="B115" s="53" t="s">
        <v>47</v>
      </c>
      <c r="C115" s="40">
        <v>1651</v>
      </c>
      <c r="D115" s="40"/>
      <c r="E115" s="40">
        <v>1303</v>
      </c>
      <c r="F115" s="44">
        <f t="shared" si="16"/>
        <v>78.921865536038752</v>
      </c>
      <c r="G115" s="40">
        <v>348</v>
      </c>
      <c r="H115" s="44">
        <f t="shared" si="17"/>
        <v>21.078134463961234</v>
      </c>
      <c r="I115" s="40"/>
      <c r="J115" s="44">
        <f t="shared" si="18"/>
        <v>0</v>
      </c>
      <c r="L115" s="63">
        <f t="shared" si="10"/>
        <v>1651</v>
      </c>
    </row>
    <row r="116" spans="1:12" s="63" customFormat="1" ht="23.25" customHeight="1">
      <c r="A116" s="56">
        <v>25</v>
      </c>
      <c r="B116" s="53" t="s">
        <v>48</v>
      </c>
      <c r="C116" s="40">
        <v>1524</v>
      </c>
      <c r="D116" s="40"/>
      <c r="E116" s="40">
        <v>1087</v>
      </c>
      <c r="F116" s="44">
        <f t="shared" si="16"/>
        <v>71.325459317585299</v>
      </c>
      <c r="G116" s="40">
        <v>437</v>
      </c>
      <c r="H116" s="44">
        <f t="shared" si="17"/>
        <v>28.674540682414698</v>
      </c>
      <c r="I116" s="40"/>
      <c r="J116" s="44">
        <f t="shared" si="18"/>
        <v>0</v>
      </c>
      <c r="L116" s="63">
        <f t="shared" si="10"/>
        <v>1524</v>
      </c>
    </row>
    <row r="117" spans="1:12" s="63" customFormat="1" ht="23.25" customHeight="1">
      <c r="A117" s="56">
        <v>26</v>
      </c>
      <c r="B117" s="53" t="s">
        <v>50</v>
      </c>
      <c r="C117" s="40">
        <v>1303</v>
      </c>
      <c r="D117" s="40"/>
      <c r="E117" s="40">
        <v>944</v>
      </c>
      <c r="F117" s="44">
        <f t="shared" si="16"/>
        <v>72.448196469685342</v>
      </c>
      <c r="G117" s="40">
        <v>356</v>
      </c>
      <c r="H117" s="44">
        <f t="shared" si="17"/>
        <v>27.321565617805067</v>
      </c>
      <c r="I117" s="40">
        <v>3</v>
      </c>
      <c r="J117" s="44">
        <f t="shared" si="18"/>
        <v>0.23023791250959325</v>
      </c>
      <c r="L117" s="63">
        <f t="shared" si="10"/>
        <v>1303</v>
      </c>
    </row>
    <row r="118" spans="1:12" s="63" customFormat="1" ht="23.25" customHeight="1">
      <c r="A118" s="56">
        <v>27</v>
      </c>
      <c r="B118" s="53" t="s">
        <v>52</v>
      </c>
      <c r="C118" s="40">
        <v>2665</v>
      </c>
      <c r="D118" s="40"/>
      <c r="E118" s="40">
        <v>2574</v>
      </c>
      <c r="F118" s="44">
        <f t="shared" si="16"/>
        <v>96.585365853658544</v>
      </c>
      <c r="G118" s="40">
        <v>91</v>
      </c>
      <c r="H118" s="44">
        <f t="shared" si="17"/>
        <v>3.4146341463414638</v>
      </c>
      <c r="I118" s="40"/>
      <c r="J118" s="44">
        <f t="shared" si="18"/>
        <v>0</v>
      </c>
      <c r="L118" s="63">
        <f t="shared" si="10"/>
        <v>2665</v>
      </c>
    </row>
    <row r="119" spans="1:12" s="63" customFormat="1" ht="23.25" customHeight="1">
      <c r="A119" s="56">
        <v>28</v>
      </c>
      <c r="B119" s="53" t="s">
        <v>53</v>
      </c>
      <c r="C119" s="40">
        <v>2633</v>
      </c>
      <c r="D119" s="40"/>
      <c r="E119" s="40">
        <v>2171</v>
      </c>
      <c r="F119" s="44">
        <f t="shared" si="16"/>
        <v>82.45347512343335</v>
      </c>
      <c r="G119" s="40">
        <v>462</v>
      </c>
      <c r="H119" s="44">
        <f t="shared" si="17"/>
        <v>17.546524876566654</v>
      </c>
      <c r="I119" s="40"/>
      <c r="J119" s="44">
        <f t="shared" si="18"/>
        <v>0</v>
      </c>
      <c r="L119" s="63">
        <f t="shared" si="10"/>
        <v>2633</v>
      </c>
    </row>
    <row r="120" spans="1:12" s="63" customFormat="1" ht="23.25" customHeight="1">
      <c r="A120" s="56">
        <v>29</v>
      </c>
      <c r="B120" s="53" t="s">
        <v>54</v>
      </c>
      <c r="C120" s="40">
        <v>1871</v>
      </c>
      <c r="D120" s="40"/>
      <c r="E120" s="40">
        <v>1871</v>
      </c>
      <c r="F120" s="44">
        <f t="shared" si="16"/>
        <v>100</v>
      </c>
      <c r="G120" s="40"/>
      <c r="H120" s="44">
        <f t="shared" si="17"/>
        <v>0</v>
      </c>
      <c r="I120" s="40"/>
      <c r="J120" s="44">
        <f t="shared" si="18"/>
        <v>0</v>
      </c>
      <c r="L120" s="63">
        <f t="shared" si="10"/>
        <v>1871</v>
      </c>
    </row>
    <row r="121" spans="1:12" s="63" customFormat="1" ht="23.25" customHeight="1">
      <c r="A121" s="56">
        <v>30</v>
      </c>
      <c r="B121" s="53" t="s">
        <v>58</v>
      </c>
      <c r="C121" s="40">
        <v>1925</v>
      </c>
      <c r="D121" s="40"/>
      <c r="E121" s="40">
        <v>1676</v>
      </c>
      <c r="F121" s="44">
        <f t="shared" si="16"/>
        <v>87.064935064935071</v>
      </c>
      <c r="G121" s="40">
        <v>249</v>
      </c>
      <c r="H121" s="44">
        <f t="shared" si="17"/>
        <v>12.935064935064934</v>
      </c>
      <c r="I121" s="40"/>
      <c r="J121" s="44">
        <f t="shared" si="18"/>
        <v>0</v>
      </c>
      <c r="L121" s="63">
        <f t="shared" si="10"/>
        <v>1925</v>
      </c>
    </row>
    <row r="122" spans="1:12" s="63" customFormat="1" ht="23.25" customHeight="1">
      <c r="A122" s="56">
        <v>31</v>
      </c>
      <c r="B122" s="54" t="s">
        <v>55</v>
      </c>
      <c r="C122" s="40">
        <v>1896</v>
      </c>
      <c r="D122" s="40"/>
      <c r="E122" s="40">
        <v>1337</v>
      </c>
      <c r="F122" s="44">
        <f t="shared" si="16"/>
        <v>70.516877637130804</v>
      </c>
      <c r="G122" s="40">
        <v>557</v>
      </c>
      <c r="H122" s="44">
        <f t="shared" si="17"/>
        <v>29.377637130801688</v>
      </c>
      <c r="I122" s="40">
        <v>2</v>
      </c>
      <c r="J122" s="44">
        <f t="shared" si="18"/>
        <v>0.10548523206751054</v>
      </c>
      <c r="L122" s="63">
        <f t="shared" si="10"/>
        <v>1896</v>
      </c>
    </row>
    <row r="123" spans="1:12" s="63" customFormat="1" ht="23.25" customHeight="1">
      <c r="A123" s="56">
        <v>32</v>
      </c>
      <c r="B123" s="55" t="s">
        <v>56</v>
      </c>
      <c r="C123" s="40">
        <v>2321</v>
      </c>
      <c r="D123" s="40"/>
      <c r="E123" s="40">
        <v>2034</v>
      </c>
      <c r="F123" s="44">
        <f t="shared" si="16"/>
        <v>87.634640241275306</v>
      </c>
      <c r="G123" s="40">
        <v>287</v>
      </c>
      <c r="H123" s="44">
        <f t="shared" si="17"/>
        <v>12.365359758724686</v>
      </c>
      <c r="I123" s="40"/>
      <c r="J123" s="44">
        <f t="shared" si="18"/>
        <v>0</v>
      </c>
      <c r="L123" s="63">
        <f t="shared" si="10"/>
        <v>2321</v>
      </c>
    </row>
    <row r="124" spans="1:12" s="63" customFormat="1" ht="23.25" customHeight="1">
      <c r="A124" s="235" t="s">
        <v>156</v>
      </c>
      <c r="B124" s="236"/>
      <c r="C124" s="45">
        <f>SUM(C125:C128)</f>
        <v>346</v>
      </c>
      <c r="D124" s="45">
        <f t="shared" ref="D124" si="19">SUM(D125:D128)</f>
        <v>0</v>
      </c>
      <c r="E124" s="45">
        <f t="shared" ref="E124" si="20">SUM(E125:E128)</f>
        <v>293</v>
      </c>
      <c r="F124" s="46">
        <f t="shared" si="16"/>
        <v>84.682080924855498</v>
      </c>
      <c r="G124" s="45">
        <f t="shared" ref="G124" si="21">SUM(G125:G128)</f>
        <v>53</v>
      </c>
      <c r="H124" s="46">
        <f t="shared" si="17"/>
        <v>15.317919075144509</v>
      </c>
      <c r="I124" s="45">
        <f t="shared" ref="I124" si="22">SUM(I125:I128)</f>
        <v>0</v>
      </c>
      <c r="J124" s="46">
        <f t="shared" si="18"/>
        <v>0</v>
      </c>
      <c r="L124" s="63">
        <f t="shared" si="10"/>
        <v>346</v>
      </c>
    </row>
    <row r="125" spans="1:12" s="63" customFormat="1" ht="23.25" customHeight="1">
      <c r="A125" s="56">
        <v>33</v>
      </c>
      <c r="B125" s="53" t="s">
        <v>62</v>
      </c>
      <c r="C125" s="40"/>
      <c r="D125" s="40"/>
      <c r="E125" s="40"/>
      <c r="F125" s="44" t="e">
        <f t="shared" si="16"/>
        <v>#DIV/0!</v>
      </c>
      <c r="G125" s="40"/>
      <c r="H125" s="44" t="e">
        <f t="shared" si="17"/>
        <v>#DIV/0!</v>
      </c>
      <c r="I125" s="40"/>
      <c r="J125" s="44" t="e">
        <f t="shared" si="18"/>
        <v>#DIV/0!</v>
      </c>
      <c r="L125" s="63">
        <f t="shared" si="10"/>
        <v>0</v>
      </c>
    </row>
    <row r="126" spans="1:12" s="63" customFormat="1" ht="23.25" customHeight="1">
      <c r="A126" s="56">
        <v>34</v>
      </c>
      <c r="B126" s="53" t="s">
        <v>61</v>
      </c>
      <c r="C126" s="40"/>
      <c r="D126" s="40"/>
      <c r="E126" s="40"/>
      <c r="F126" s="44" t="e">
        <f t="shared" si="16"/>
        <v>#DIV/0!</v>
      </c>
      <c r="G126" s="40"/>
      <c r="H126" s="44" t="e">
        <f t="shared" si="17"/>
        <v>#DIV/0!</v>
      </c>
      <c r="I126" s="40"/>
      <c r="J126" s="44" t="e">
        <f t="shared" si="18"/>
        <v>#DIV/0!</v>
      </c>
      <c r="L126" s="63">
        <f t="shared" si="10"/>
        <v>0</v>
      </c>
    </row>
    <row r="127" spans="1:12" s="63" customFormat="1" ht="23.25" customHeight="1">
      <c r="A127" s="56">
        <v>35</v>
      </c>
      <c r="B127" s="53" t="s">
        <v>60</v>
      </c>
      <c r="C127" s="40">
        <v>153</v>
      </c>
      <c r="D127" s="40"/>
      <c r="E127" s="40">
        <v>113</v>
      </c>
      <c r="F127" s="44">
        <f t="shared" si="16"/>
        <v>73.856209150326791</v>
      </c>
      <c r="G127" s="40">
        <v>40</v>
      </c>
      <c r="H127" s="44">
        <f t="shared" si="17"/>
        <v>26.143790849673202</v>
      </c>
      <c r="I127" s="40"/>
      <c r="J127" s="44">
        <f t="shared" si="18"/>
        <v>0</v>
      </c>
      <c r="L127" s="63">
        <f t="shared" si="10"/>
        <v>153</v>
      </c>
    </row>
    <row r="128" spans="1:12" s="63" customFormat="1" ht="23.25" customHeight="1">
      <c r="A128" s="41">
        <v>36</v>
      </c>
      <c r="B128" s="53" t="s">
        <v>59</v>
      </c>
      <c r="C128" s="40">
        <v>193</v>
      </c>
      <c r="D128" s="40"/>
      <c r="E128" s="40">
        <v>180</v>
      </c>
      <c r="F128" s="44">
        <f t="shared" si="16"/>
        <v>93.264248704663217</v>
      </c>
      <c r="G128" s="40">
        <v>13</v>
      </c>
      <c r="H128" s="44">
        <f t="shared" si="17"/>
        <v>6.7357512953367875</v>
      </c>
      <c r="I128" s="40"/>
      <c r="J128" s="44">
        <f t="shared" si="18"/>
        <v>0</v>
      </c>
      <c r="L128" s="63">
        <f t="shared" si="10"/>
        <v>193</v>
      </c>
    </row>
    <row r="129" spans="1:12" ht="21" customHeight="1">
      <c r="A129" s="217" t="s">
        <v>75</v>
      </c>
      <c r="B129" s="220" t="s">
        <v>18</v>
      </c>
      <c r="C129" s="218" t="s">
        <v>76</v>
      </c>
      <c r="D129" s="8"/>
      <c r="E129" s="243" t="s">
        <v>7</v>
      </c>
      <c r="F129" s="243"/>
      <c r="G129" s="243"/>
      <c r="H129" s="243"/>
      <c r="I129" s="243"/>
      <c r="J129" s="243"/>
      <c r="L129" s="31"/>
    </row>
    <row r="130" spans="1:12" ht="21" customHeight="1">
      <c r="A130" s="218"/>
      <c r="B130" s="221"/>
      <c r="C130" s="218"/>
      <c r="D130" s="8"/>
      <c r="E130" s="230" t="s">
        <v>78</v>
      </c>
      <c r="F130" s="230"/>
      <c r="G130" s="230" t="s">
        <v>79</v>
      </c>
      <c r="H130" s="230"/>
      <c r="I130" s="230" t="s">
        <v>80</v>
      </c>
      <c r="J130" s="230"/>
      <c r="L130" s="31"/>
    </row>
    <row r="131" spans="1:12" ht="21" customHeight="1">
      <c r="A131" s="219"/>
      <c r="B131" s="222"/>
      <c r="C131" s="219"/>
      <c r="D131" s="8"/>
      <c r="E131" s="6" t="s">
        <v>81</v>
      </c>
      <c r="F131" s="6" t="s">
        <v>82</v>
      </c>
      <c r="G131" s="6" t="s">
        <v>81</v>
      </c>
      <c r="H131" s="6" t="s">
        <v>82</v>
      </c>
      <c r="I131" s="6" t="s">
        <v>81</v>
      </c>
      <c r="J131" s="6" t="s">
        <v>82</v>
      </c>
      <c r="L131" s="31"/>
    </row>
    <row r="132" spans="1:12" s="63" customFormat="1" ht="25.5" customHeight="1">
      <c r="A132" s="211" t="s">
        <v>20</v>
      </c>
      <c r="B132" s="212"/>
      <c r="C132" s="47">
        <f>SUM(C133:C164)</f>
        <v>44853</v>
      </c>
      <c r="D132" s="47">
        <f t="shared" ref="D132:E132" si="23">SUM(D133:D164)</f>
        <v>0</v>
      </c>
      <c r="E132" s="47">
        <f t="shared" si="23"/>
        <v>38646</v>
      </c>
      <c r="F132" s="49">
        <f>E132/C132%</f>
        <v>86.161460771854735</v>
      </c>
      <c r="G132" s="50">
        <f>SUM(G133:G164)</f>
        <v>6199</v>
      </c>
      <c r="H132" s="49">
        <f>G132/C132%</f>
        <v>13.820703185963035</v>
      </c>
      <c r="I132" s="50">
        <f>SUM(I133:I164)</f>
        <v>8</v>
      </c>
      <c r="J132" s="49">
        <f>I132/C132%</f>
        <v>1.7836042182239761E-2</v>
      </c>
      <c r="L132" s="63">
        <f t="shared" si="10"/>
        <v>44853</v>
      </c>
    </row>
    <row r="133" spans="1:12" s="63" customFormat="1" ht="23.25" customHeight="1">
      <c r="A133" s="56">
        <v>1</v>
      </c>
      <c r="B133" s="53" t="s">
        <v>25</v>
      </c>
      <c r="C133" s="40">
        <v>1028</v>
      </c>
      <c r="D133" s="40"/>
      <c r="E133" s="40">
        <v>1028</v>
      </c>
      <c r="F133" s="44">
        <f>E133/C133%</f>
        <v>100</v>
      </c>
      <c r="G133" s="43"/>
      <c r="H133" s="44">
        <f>G133/C133%</f>
        <v>0</v>
      </c>
      <c r="I133" s="40"/>
      <c r="J133" s="44">
        <f>I133/C133%</f>
        <v>0</v>
      </c>
      <c r="L133" s="63">
        <f t="shared" si="10"/>
        <v>1028</v>
      </c>
    </row>
    <row r="134" spans="1:12" s="63" customFormat="1" ht="23.25" customHeight="1">
      <c r="A134" s="56">
        <v>2</v>
      </c>
      <c r="B134" s="53" t="s">
        <v>26</v>
      </c>
      <c r="C134" s="40">
        <v>1501</v>
      </c>
      <c r="D134" s="40"/>
      <c r="E134" s="40">
        <v>1279</v>
      </c>
      <c r="F134" s="44">
        <f t="shared" ref="F134:F169" si="24">E134/C134%</f>
        <v>85.209860093271161</v>
      </c>
      <c r="G134" s="40">
        <v>222</v>
      </c>
      <c r="H134" s="44">
        <f t="shared" ref="H134:H169" si="25">G134/C134%</f>
        <v>14.790139906728848</v>
      </c>
      <c r="I134" s="40"/>
      <c r="J134" s="44">
        <f t="shared" ref="J134:J169" si="26">I134/C134%</f>
        <v>0</v>
      </c>
      <c r="L134" s="63">
        <f t="shared" si="10"/>
        <v>1501</v>
      </c>
    </row>
    <row r="135" spans="1:12" s="63" customFormat="1" ht="23.25" customHeight="1">
      <c r="A135" s="56">
        <v>3</v>
      </c>
      <c r="B135" s="53" t="s">
        <v>27</v>
      </c>
      <c r="C135" s="40">
        <f>E135+G135+I135</f>
        <v>1175</v>
      </c>
      <c r="D135" s="40"/>
      <c r="E135" s="40">
        <v>509</v>
      </c>
      <c r="F135" s="44">
        <f t="shared" si="24"/>
        <v>43.319148936170215</v>
      </c>
      <c r="G135" s="40">
        <v>665</v>
      </c>
      <c r="H135" s="44">
        <f t="shared" si="25"/>
        <v>56.595744680851062</v>
      </c>
      <c r="I135" s="40">
        <v>1</v>
      </c>
      <c r="J135" s="44">
        <f t="shared" si="26"/>
        <v>8.5106382978723402E-2</v>
      </c>
      <c r="L135" s="63">
        <f t="shared" si="10"/>
        <v>1175</v>
      </c>
    </row>
    <row r="136" spans="1:12" s="63" customFormat="1" ht="23.25" customHeight="1">
      <c r="A136" s="56">
        <v>4</v>
      </c>
      <c r="B136" s="53" t="s">
        <v>28</v>
      </c>
      <c r="C136" s="40">
        <v>1029</v>
      </c>
      <c r="D136" s="40"/>
      <c r="E136" s="40">
        <v>873</v>
      </c>
      <c r="F136" s="44">
        <f t="shared" si="24"/>
        <v>84.839650145772609</v>
      </c>
      <c r="G136" s="40">
        <v>154</v>
      </c>
      <c r="H136" s="44">
        <f t="shared" si="25"/>
        <v>14.965986394557824</v>
      </c>
      <c r="I136" s="40">
        <v>2</v>
      </c>
      <c r="J136" s="44">
        <f t="shared" si="26"/>
        <v>0.19436345966958213</v>
      </c>
      <c r="L136" s="63">
        <f t="shared" si="10"/>
        <v>1029</v>
      </c>
    </row>
    <row r="137" spans="1:12" s="63" customFormat="1" ht="23.25" customHeight="1">
      <c r="A137" s="56">
        <v>5</v>
      </c>
      <c r="B137" s="54" t="s">
        <v>29</v>
      </c>
      <c r="C137" s="40">
        <v>1051</v>
      </c>
      <c r="D137" s="40"/>
      <c r="E137" s="40">
        <v>855</v>
      </c>
      <c r="F137" s="44">
        <f t="shared" si="24"/>
        <v>81.351094196003814</v>
      </c>
      <c r="G137" s="40">
        <v>196</v>
      </c>
      <c r="H137" s="44">
        <f t="shared" si="25"/>
        <v>18.648905803996193</v>
      </c>
      <c r="I137" s="40"/>
      <c r="J137" s="44">
        <f t="shared" si="26"/>
        <v>0</v>
      </c>
      <c r="L137" s="63">
        <f t="shared" si="10"/>
        <v>1051</v>
      </c>
    </row>
    <row r="138" spans="1:12" s="63" customFormat="1" ht="23.25" customHeight="1">
      <c r="A138" s="56">
        <v>6</v>
      </c>
      <c r="B138" s="53" t="s">
        <v>30</v>
      </c>
      <c r="C138" s="40">
        <v>1355</v>
      </c>
      <c r="D138" s="40"/>
      <c r="E138" s="40">
        <v>1164</v>
      </c>
      <c r="F138" s="44">
        <f t="shared" si="24"/>
        <v>85.904059040590397</v>
      </c>
      <c r="G138" s="40">
        <v>191</v>
      </c>
      <c r="H138" s="44">
        <f t="shared" si="25"/>
        <v>14.095940959409594</v>
      </c>
      <c r="I138" s="40"/>
      <c r="J138" s="44">
        <f t="shared" si="26"/>
        <v>0</v>
      </c>
      <c r="L138" s="63">
        <f t="shared" si="10"/>
        <v>1355</v>
      </c>
    </row>
    <row r="139" spans="1:12" s="63" customFormat="1" ht="23.25" customHeight="1">
      <c r="A139" s="56">
        <v>7</v>
      </c>
      <c r="B139" s="53" t="s">
        <v>31</v>
      </c>
      <c r="C139" s="40">
        <v>1752</v>
      </c>
      <c r="D139" s="40"/>
      <c r="E139" s="40">
        <v>1495</v>
      </c>
      <c r="F139" s="44">
        <f t="shared" si="24"/>
        <v>85.331050228310502</v>
      </c>
      <c r="G139" s="40">
        <v>257</v>
      </c>
      <c r="H139" s="44">
        <f t="shared" si="25"/>
        <v>14.668949771689498</v>
      </c>
      <c r="I139" s="40"/>
      <c r="J139" s="44">
        <f t="shared" si="26"/>
        <v>0</v>
      </c>
      <c r="L139" s="63">
        <f t="shared" si="10"/>
        <v>1752</v>
      </c>
    </row>
    <row r="140" spans="1:12" s="63" customFormat="1" ht="23.25" customHeight="1">
      <c r="A140" s="56">
        <v>8</v>
      </c>
      <c r="B140" s="53" t="s">
        <v>32</v>
      </c>
      <c r="C140" s="40">
        <v>1095</v>
      </c>
      <c r="D140" s="40"/>
      <c r="E140" s="40">
        <v>975</v>
      </c>
      <c r="F140" s="44">
        <f t="shared" si="24"/>
        <v>89.041095890410958</v>
      </c>
      <c r="G140" s="40">
        <v>120</v>
      </c>
      <c r="H140" s="44">
        <f t="shared" si="25"/>
        <v>10.958904109589042</v>
      </c>
      <c r="I140" s="40"/>
      <c r="J140" s="44">
        <f t="shared" si="26"/>
        <v>0</v>
      </c>
      <c r="L140" s="63">
        <f t="shared" ref="L140:L169" si="27">E140+G140+I140</f>
        <v>1095</v>
      </c>
    </row>
    <row r="141" spans="1:12" s="63" customFormat="1" ht="23.25" customHeight="1">
      <c r="A141" s="56">
        <v>9</v>
      </c>
      <c r="B141" s="53" t="s">
        <v>33</v>
      </c>
      <c r="C141" s="40">
        <v>912</v>
      </c>
      <c r="D141" s="40"/>
      <c r="E141" s="40">
        <v>802</v>
      </c>
      <c r="F141" s="44">
        <f t="shared" si="24"/>
        <v>87.938596491228083</v>
      </c>
      <c r="G141" s="40">
        <v>110</v>
      </c>
      <c r="H141" s="44">
        <f t="shared" si="25"/>
        <v>12.061403508771932</v>
      </c>
      <c r="I141" s="40"/>
      <c r="J141" s="44">
        <f t="shared" si="26"/>
        <v>0</v>
      </c>
      <c r="L141" s="63">
        <f t="shared" si="27"/>
        <v>912</v>
      </c>
    </row>
    <row r="142" spans="1:12" s="63" customFormat="1" ht="23.25" customHeight="1">
      <c r="A142" s="56">
        <v>10</v>
      </c>
      <c r="B142" s="53" t="s">
        <v>34</v>
      </c>
      <c r="C142" s="40">
        <v>1500</v>
      </c>
      <c r="D142" s="40"/>
      <c r="E142" s="40">
        <v>1469</v>
      </c>
      <c r="F142" s="44">
        <f t="shared" si="24"/>
        <v>97.933333333333337</v>
      </c>
      <c r="G142" s="40">
        <v>31</v>
      </c>
      <c r="H142" s="44">
        <f t="shared" si="25"/>
        <v>2.0666666666666669</v>
      </c>
      <c r="I142" s="40"/>
      <c r="J142" s="44">
        <f t="shared" si="26"/>
        <v>0</v>
      </c>
      <c r="L142" s="63">
        <f t="shared" si="27"/>
        <v>1500</v>
      </c>
    </row>
    <row r="143" spans="1:12" s="63" customFormat="1" ht="23.25" customHeight="1">
      <c r="A143" s="56">
        <v>11</v>
      </c>
      <c r="B143" s="53" t="s">
        <v>35</v>
      </c>
      <c r="C143" s="40">
        <v>865</v>
      </c>
      <c r="D143" s="40"/>
      <c r="E143" s="40">
        <v>769</v>
      </c>
      <c r="F143" s="44">
        <f t="shared" si="24"/>
        <v>88.901734104046241</v>
      </c>
      <c r="G143" s="40">
        <v>96</v>
      </c>
      <c r="H143" s="44">
        <f t="shared" si="25"/>
        <v>11.098265895953757</v>
      </c>
      <c r="I143" s="40"/>
      <c r="J143" s="44">
        <f t="shared" si="26"/>
        <v>0</v>
      </c>
      <c r="L143" s="63">
        <f t="shared" si="27"/>
        <v>865</v>
      </c>
    </row>
    <row r="144" spans="1:12" s="63" customFormat="1" ht="23.25" customHeight="1">
      <c r="A144" s="56">
        <v>12</v>
      </c>
      <c r="B144" s="53" t="s">
        <v>36</v>
      </c>
      <c r="C144" s="40">
        <v>1117</v>
      </c>
      <c r="D144" s="40"/>
      <c r="E144" s="40">
        <v>1027</v>
      </c>
      <c r="F144" s="44">
        <f t="shared" si="24"/>
        <v>91.942703670546109</v>
      </c>
      <c r="G144" s="40">
        <v>90</v>
      </c>
      <c r="H144" s="44">
        <f t="shared" si="25"/>
        <v>8.0572963294538944</v>
      </c>
      <c r="I144" s="40"/>
      <c r="J144" s="44">
        <f t="shared" si="26"/>
        <v>0</v>
      </c>
      <c r="L144" s="63">
        <f t="shared" si="27"/>
        <v>1117</v>
      </c>
    </row>
    <row r="145" spans="1:12" s="63" customFormat="1" ht="23.25" customHeight="1">
      <c r="A145" s="56">
        <v>13</v>
      </c>
      <c r="B145" s="53" t="s">
        <v>37</v>
      </c>
      <c r="C145" s="40">
        <v>1215</v>
      </c>
      <c r="D145" s="40"/>
      <c r="E145" s="40">
        <v>1041</v>
      </c>
      <c r="F145" s="44">
        <f t="shared" si="24"/>
        <v>85.679012345679013</v>
      </c>
      <c r="G145" s="40">
        <v>174</v>
      </c>
      <c r="H145" s="44">
        <f t="shared" si="25"/>
        <v>14.320987654320987</v>
      </c>
      <c r="I145" s="40"/>
      <c r="J145" s="44">
        <f t="shared" si="26"/>
        <v>0</v>
      </c>
      <c r="L145" s="63">
        <f t="shared" si="27"/>
        <v>1215</v>
      </c>
    </row>
    <row r="146" spans="1:12" s="63" customFormat="1" ht="23.25" customHeight="1">
      <c r="A146" s="56">
        <v>14</v>
      </c>
      <c r="B146" s="53" t="s">
        <v>38</v>
      </c>
      <c r="C146" s="40">
        <v>1019</v>
      </c>
      <c r="D146" s="40"/>
      <c r="E146" s="40">
        <v>948</v>
      </c>
      <c r="F146" s="44">
        <f t="shared" si="24"/>
        <v>93.032384690873414</v>
      </c>
      <c r="G146" s="40">
        <v>71</v>
      </c>
      <c r="H146" s="44">
        <f t="shared" si="25"/>
        <v>6.9676153091265949</v>
      </c>
      <c r="I146" s="40">
        <v>0</v>
      </c>
      <c r="J146" s="44">
        <f t="shared" si="26"/>
        <v>0</v>
      </c>
      <c r="L146" s="63">
        <f t="shared" si="27"/>
        <v>1019</v>
      </c>
    </row>
    <row r="147" spans="1:12" s="63" customFormat="1" ht="23.25" customHeight="1">
      <c r="A147" s="56">
        <v>15</v>
      </c>
      <c r="B147" s="53" t="s">
        <v>57</v>
      </c>
      <c r="C147" s="40">
        <v>1031</v>
      </c>
      <c r="D147" s="40"/>
      <c r="E147" s="40">
        <v>865</v>
      </c>
      <c r="F147" s="44">
        <f t="shared" si="24"/>
        <v>83.899127061105716</v>
      </c>
      <c r="G147" s="40">
        <v>166</v>
      </c>
      <c r="H147" s="44">
        <f t="shared" si="25"/>
        <v>16.100872938894277</v>
      </c>
      <c r="I147" s="40"/>
      <c r="J147" s="44">
        <f t="shared" si="26"/>
        <v>0</v>
      </c>
      <c r="L147" s="63">
        <f t="shared" si="27"/>
        <v>1031</v>
      </c>
    </row>
    <row r="148" spans="1:12" s="63" customFormat="1" ht="23.25" customHeight="1">
      <c r="A148" s="56">
        <v>16</v>
      </c>
      <c r="B148" s="52" t="s">
        <v>39</v>
      </c>
      <c r="C148" s="40">
        <v>2690</v>
      </c>
      <c r="D148" s="40"/>
      <c r="E148" s="40">
        <v>1958</v>
      </c>
      <c r="F148" s="44">
        <f t="shared" si="24"/>
        <v>72.788104089219331</v>
      </c>
      <c r="G148" s="40">
        <v>729</v>
      </c>
      <c r="H148" s="44">
        <f t="shared" si="25"/>
        <v>27.100371747211899</v>
      </c>
      <c r="I148" s="40">
        <v>3</v>
      </c>
      <c r="J148" s="44">
        <f t="shared" si="26"/>
        <v>0.11152416356877325</v>
      </c>
      <c r="L148" s="63">
        <f t="shared" si="27"/>
        <v>2690</v>
      </c>
    </row>
    <row r="149" spans="1:12" s="63" customFormat="1" ht="23.25" customHeight="1">
      <c r="A149" s="56">
        <v>17</v>
      </c>
      <c r="B149" s="52" t="s">
        <v>40</v>
      </c>
      <c r="C149" s="40">
        <v>972</v>
      </c>
      <c r="D149" s="40"/>
      <c r="E149" s="40">
        <v>838</v>
      </c>
      <c r="F149" s="44">
        <f t="shared" si="24"/>
        <v>86.21399176954732</v>
      </c>
      <c r="G149" s="40">
        <v>134</v>
      </c>
      <c r="H149" s="44">
        <f t="shared" si="25"/>
        <v>13.786008230452675</v>
      </c>
      <c r="I149" s="40"/>
      <c r="J149" s="44">
        <f t="shared" si="26"/>
        <v>0</v>
      </c>
      <c r="L149" s="63">
        <f t="shared" si="27"/>
        <v>972</v>
      </c>
    </row>
    <row r="150" spans="1:12" s="63" customFormat="1" ht="23.25" customHeight="1">
      <c r="A150" s="56">
        <v>18</v>
      </c>
      <c r="B150" s="53" t="s">
        <v>41</v>
      </c>
      <c r="C150" s="40">
        <v>1121</v>
      </c>
      <c r="D150" s="40"/>
      <c r="E150" s="40">
        <v>969</v>
      </c>
      <c r="F150" s="44">
        <f t="shared" si="24"/>
        <v>86.440677966101688</v>
      </c>
      <c r="G150" s="40">
        <v>152</v>
      </c>
      <c r="H150" s="44">
        <f t="shared" si="25"/>
        <v>13.559322033898304</v>
      </c>
      <c r="I150" s="40"/>
      <c r="J150" s="44">
        <f t="shared" si="26"/>
        <v>0</v>
      </c>
      <c r="L150" s="63">
        <f t="shared" si="27"/>
        <v>1121</v>
      </c>
    </row>
    <row r="151" spans="1:12" s="63" customFormat="1" ht="23.25" customHeight="1">
      <c r="A151" s="56">
        <v>19</v>
      </c>
      <c r="B151" s="53" t="s">
        <v>42</v>
      </c>
      <c r="C151" s="40">
        <v>859</v>
      </c>
      <c r="D151" s="40"/>
      <c r="E151" s="40">
        <v>712</v>
      </c>
      <c r="F151" s="44">
        <f t="shared" si="24"/>
        <v>82.88707799767171</v>
      </c>
      <c r="G151" s="40">
        <v>147</v>
      </c>
      <c r="H151" s="44">
        <f t="shared" si="25"/>
        <v>17.11292200232829</v>
      </c>
      <c r="I151" s="40"/>
      <c r="J151" s="44">
        <f t="shared" si="26"/>
        <v>0</v>
      </c>
      <c r="L151" s="63">
        <f t="shared" si="27"/>
        <v>859</v>
      </c>
    </row>
    <row r="152" spans="1:12" s="63" customFormat="1" ht="23.25" customHeight="1">
      <c r="A152" s="56">
        <v>20</v>
      </c>
      <c r="B152" s="53" t="s">
        <v>43</v>
      </c>
      <c r="C152" s="40">
        <v>668</v>
      </c>
      <c r="D152" s="40"/>
      <c r="E152" s="40">
        <v>615</v>
      </c>
      <c r="F152" s="44">
        <f t="shared" si="24"/>
        <v>92.065868263473064</v>
      </c>
      <c r="G152" s="40">
        <v>53</v>
      </c>
      <c r="H152" s="44">
        <f t="shared" si="25"/>
        <v>7.9341317365269468</v>
      </c>
      <c r="I152" s="40"/>
      <c r="J152" s="44">
        <f t="shared" si="26"/>
        <v>0</v>
      </c>
      <c r="L152" s="63">
        <f t="shared" si="27"/>
        <v>668</v>
      </c>
    </row>
    <row r="153" spans="1:12" s="63" customFormat="1" ht="23.25" customHeight="1">
      <c r="A153" s="56">
        <v>21</v>
      </c>
      <c r="B153" s="53" t="s">
        <v>44</v>
      </c>
      <c r="C153" s="40">
        <v>675</v>
      </c>
      <c r="D153" s="40"/>
      <c r="E153" s="40">
        <v>383</v>
      </c>
      <c r="F153" s="44">
        <f t="shared" si="24"/>
        <v>56.74074074074074</v>
      </c>
      <c r="G153" s="40">
        <v>292</v>
      </c>
      <c r="H153" s="44">
        <f t="shared" si="25"/>
        <v>43.25925925925926</v>
      </c>
      <c r="I153" s="40"/>
      <c r="J153" s="44">
        <f t="shared" si="26"/>
        <v>0</v>
      </c>
      <c r="L153" s="63">
        <f t="shared" si="27"/>
        <v>675</v>
      </c>
    </row>
    <row r="154" spans="1:12" s="63" customFormat="1" ht="23.25" customHeight="1">
      <c r="A154" s="56">
        <v>22</v>
      </c>
      <c r="B154" s="53" t="s">
        <v>45</v>
      </c>
      <c r="C154" s="40">
        <v>1061</v>
      </c>
      <c r="D154" s="40"/>
      <c r="E154" s="40">
        <v>981</v>
      </c>
      <c r="F154" s="44">
        <f t="shared" si="24"/>
        <v>92.459943449575874</v>
      </c>
      <c r="G154" s="40">
        <v>80</v>
      </c>
      <c r="H154" s="44">
        <f t="shared" si="25"/>
        <v>7.5400565504241284</v>
      </c>
      <c r="I154" s="40"/>
      <c r="J154" s="44">
        <f t="shared" si="26"/>
        <v>0</v>
      </c>
      <c r="L154" s="63">
        <f t="shared" si="27"/>
        <v>1061</v>
      </c>
    </row>
    <row r="155" spans="1:12" s="63" customFormat="1" ht="23.25" customHeight="1">
      <c r="A155" s="56">
        <v>23</v>
      </c>
      <c r="B155" s="53" t="s">
        <v>46</v>
      </c>
      <c r="C155" s="40">
        <v>1373</v>
      </c>
      <c r="D155" s="40"/>
      <c r="E155" s="40">
        <v>990</v>
      </c>
      <c r="F155" s="44">
        <f t="shared" si="24"/>
        <v>72.104879825200285</v>
      </c>
      <c r="G155" s="40">
        <v>382</v>
      </c>
      <c r="H155" s="44">
        <f t="shared" si="25"/>
        <v>27.82228696285506</v>
      </c>
      <c r="I155" s="40">
        <v>1</v>
      </c>
      <c r="J155" s="44">
        <f t="shared" si="26"/>
        <v>7.2833211944646759E-2</v>
      </c>
      <c r="L155" s="63">
        <f t="shared" si="27"/>
        <v>1373</v>
      </c>
    </row>
    <row r="156" spans="1:12" s="63" customFormat="1" ht="23.25" customHeight="1">
      <c r="A156" s="56">
        <v>24</v>
      </c>
      <c r="B156" s="53" t="s">
        <v>47</v>
      </c>
      <c r="C156" s="40">
        <v>1651</v>
      </c>
      <c r="D156" s="40"/>
      <c r="E156" s="40">
        <v>1438</v>
      </c>
      <c r="F156" s="44">
        <f t="shared" si="24"/>
        <v>87.098728043609924</v>
      </c>
      <c r="G156" s="40">
        <v>213</v>
      </c>
      <c r="H156" s="44">
        <f t="shared" si="25"/>
        <v>12.901271956390065</v>
      </c>
      <c r="I156" s="40"/>
      <c r="J156" s="44">
        <f t="shared" si="26"/>
        <v>0</v>
      </c>
      <c r="L156" s="63">
        <f t="shared" si="27"/>
        <v>1651</v>
      </c>
    </row>
    <row r="157" spans="1:12" s="63" customFormat="1" ht="23.25" customHeight="1">
      <c r="A157" s="56">
        <v>25</v>
      </c>
      <c r="B157" s="53" t="s">
        <v>48</v>
      </c>
      <c r="C157" s="40">
        <v>1524</v>
      </c>
      <c r="D157" s="40"/>
      <c r="E157" s="40">
        <v>1148</v>
      </c>
      <c r="F157" s="44">
        <f t="shared" si="24"/>
        <v>75.328083989501309</v>
      </c>
      <c r="G157" s="40">
        <v>376</v>
      </c>
      <c r="H157" s="44">
        <f t="shared" si="25"/>
        <v>24.671916010498688</v>
      </c>
      <c r="I157" s="40"/>
      <c r="J157" s="44">
        <f t="shared" si="26"/>
        <v>0</v>
      </c>
      <c r="L157" s="63">
        <f t="shared" si="27"/>
        <v>1524</v>
      </c>
    </row>
    <row r="158" spans="1:12" s="63" customFormat="1" ht="23.25" customHeight="1">
      <c r="A158" s="56">
        <v>26</v>
      </c>
      <c r="B158" s="53" t="s">
        <v>50</v>
      </c>
      <c r="C158" s="40">
        <v>1303</v>
      </c>
      <c r="D158" s="40"/>
      <c r="E158" s="40">
        <v>1126</v>
      </c>
      <c r="F158" s="44">
        <f t="shared" si="24"/>
        <v>86.415963161934002</v>
      </c>
      <c r="G158" s="40">
        <v>176</v>
      </c>
      <c r="H158" s="44">
        <f t="shared" si="25"/>
        <v>13.507290867229472</v>
      </c>
      <c r="I158" s="40">
        <v>1</v>
      </c>
      <c r="J158" s="44">
        <f t="shared" si="26"/>
        <v>7.6745970836531091E-2</v>
      </c>
      <c r="L158" s="63">
        <f t="shared" si="27"/>
        <v>1303</v>
      </c>
    </row>
    <row r="159" spans="1:12" s="63" customFormat="1" ht="23.25" customHeight="1">
      <c r="A159" s="56">
        <v>27</v>
      </c>
      <c r="B159" s="53" t="s">
        <v>52</v>
      </c>
      <c r="C159" s="40">
        <v>2665</v>
      </c>
      <c r="D159" s="40"/>
      <c r="E159" s="40">
        <v>2635</v>
      </c>
      <c r="F159" s="44">
        <f t="shared" si="24"/>
        <v>98.874296435272043</v>
      </c>
      <c r="G159" s="40">
        <v>30</v>
      </c>
      <c r="H159" s="44">
        <f t="shared" si="25"/>
        <v>1.125703564727955</v>
      </c>
      <c r="I159" s="40"/>
      <c r="J159" s="44">
        <f t="shared" si="26"/>
        <v>0</v>
      </c>
      <c r="L159" s="63">
        <f t="shared" si="27"/>
        <v>2665</v>
      </c>
    </row>
    <row r="160" spans="1:12" s="63" customFormat="1" ht="23.25" customHeight="1">
      <c r="A160" s="56">
        <v>28</v>
      </c>
      <c r="B160" s="53" t="s">
        <v>53</v>
      </c>
      <c r="C160" s="40">
        <v>2633</v>
      </c>
      <c r="D160" s="40"/>
      <c r="E160" s="40">
        <v>2344</v>
      </c>
      <c r="F160" s="44">
        <f t="shared" si="24"/>
        <v>89.023927079377145</v>
      </c>
      <c r="G160" s="40">
        <v>289</v>
      </c>
      <c r="H160" s="44">
        <f t="shared" si="25"/>
        <v>10.976072920622864</v>
      </c>
      <c r="I160" s="40"/>
      <c r="J160" s="44">
        <f t="shared" si="26"/>
        <v>0</v>
      </c>
      <c r="L160" s="63">
        <f t="shared" si="27"/>
        <v>2633</v>
      </c>
    </row>
    <row r="161" spans="1:12" s="63" customFormat="1" ht="23.25" customHeight="1">
      <c r="A161" s="56">
        <v>29</v>
      </c>
      <c r="B161" s="53" t="s">
        <v>54</v>
      </c>
      <c r="C161" s="40">
        <v>1871</v>
      </c>
      <c r="D161" s="40"/>
      <c r="E161" s="40">
        <v>1871</v>
      </c>
      <c r="F161" s="44">
        <f t="shared" si="24"/>
        <v>100</v>
      </c>
      <c r="G161" s="40"/>
      <c r="H161" s="44">
        <f t="shared" si="25"/>
        <v>0</v>
      </c>
      <c r="I161" s="40"/>
      <c r="J161" s="44">
        <f t="shared" si="26"/>
        <v>0</v>
      </c>
      <c r="L161" s="63">
        <f t="shared" si="27"/>
        <v>1871</v>
      </c>
    </row>
    <row r="162" spans="1:12" s="63" customFormat="1" ht="23.25" customHeight="1">
      <c r="A162" s="56">
        <v>30</v>
      </c>
      <c r="B162" s="53" t="s">
        <v>58</v>
      </c>
      <c r="C162" s="40">
        <v>1925</v>
      </c>
      <c r="D162" s="40"/>
      <c r="E162" s="40">
        <v>1798</v>
      </c>
      <c r="F162" s="44">
        <f t="shared" si="24"/>
        <v>93.402597402597408</v>
      </c>
      <c r="G162" s="40">
        <v>127</v>
      </c>
      <c r="H162" s="44">
        <f t="shared" si="25"/>
        <v>6.5974025974025974</v>
      </c>
      <c r="I162" s="40"/>
      <c r="J162" s="44">
        <f t="shared" si="26"/>
        <v>0</v>
      </c>
      <c r="L162" s="63">
        <f t="shared" si="27"/>
        <v>1925</v>
      </c>
    </row>
    <row r="163" spans="1:12" s="63" customFormat="1" ht="23.25" customHeight="1">
      <c r="A163" s="56">
        <v>31</v>
      </c>
      <c r="B163" s="54" t="s">
        <v>55</v>
      </c>
      <c r="C163" s="40">
        <v>1896</v>
      </c>
      <c r="D163" s="40"/>
      <c r="E163" s="40">
        <v>1564</v>
      </c>
      <c r="F163" s="44">
        <f t="shared" si="24"/>
        <v>82.489451476793249</v>
      </c>
      <c r="G163" s="40">
        <v>332</v>
      </c>
      <c r="H163" s="44">
        <f t="shared" si="25"/>
        <v>17.510548523206751</v>
      </c>
      <c r="I163" s="40"/>
      <c r="J163" s="44">
        <f t="shared" si="26"/>
        <v>0</v>
      </c>
      <c r="L163" s="63">
        <f t="shared" si="27"/>
        <v>1896</v>
      </c>
    </row>
    <row r="164" spans="1:12" s="63" customFormat="1" ht="23.25" customHeight="1">
      <c r="A164" s="56">
        <v>32</v>
      </c>
      <c r="B164" s="55" t="s">
        <v>56</v>
      </c>
      <c r="C164" s="40">
        <v>2321</v>
      </c>
      <c r="D164" s="40"/>
      <c r="E164" s="40">
        <v>2177</v>
      </c>
      <c r="F164" s="44">
        <f t="shared" si="24"/>
        <v>93.795777682033602</v>
      </c>
      <c r="G164" s="40">
        <v>144</v>
      </c>
      <c r="H164" s="44">
        <f t="shared" si="25"/>
        <v>6.2042223179663933</v>
      </c>
      <c r="I164" s="40"/>
      <c r="J164" s="44">
        <f t="shared" si="26"/>
        <v>0</v>
      </c>
      <c r="L164" s="63">
        <f t="shared" si="27"/>
        <v>2321</v>
      </c>
    </row>
    <row r="165" spans="1:12" s="63" customFormat="1" ht="23.25" customHeight="1">
      <c r="A165" s="235" t="s">
        <v>156</v>
      </c>
      <c r="B165" s="236"/>
      <c r="C165" s="45">
        <f>SUM(C166:C169)</f>
        <v>346</v>
      </c>
      <c r="D165" s="45">
        <f t="shared" ref="D165" si="28">SUM(D166:D169)</f>
        <v>0</v>
      </c>
      <c r="E165" s="45">
        <f t="shared" ref="E165" si="29">SUM(E166:E169)</f>
        <v>335</v>
      </c>
      <c r="F165" s="46">
        <f t="shared" si="24"/>
        <v>96.820809248554909</v>
      </c>
      <c r="G165" s="45">
        <f t="shared" ref="G165" si="30">SUM(G166:G169)</f>
        <v>11</v>
      </c>
      <c r="H165" s="46">
        <f t="shared" si="25"/>
        <v>3.1791907514450868</v>
      </c>
      <c r="I165" s="45">
        <f t="shared" ref="I165" si="31">SUM(I166:I169)</f>
        <v>0</v>
      </c>
      <c r="J165" s="46">
        <f t="shared" si="26"/>
        <v>0</v>
      </c>
    </row>
    <row r="166" spans="1:12" s="63" customFormat="1" ht="23.25" customHeight="1">
      <c r="A166" s="56">
        <v>33</v>
      </c>
      <c r="B166" s="53" t="s">
        <v>62</v>
      </c>
      <c r="C166" s="40"/>
      <c r="D166" s="40"/>
      <c r="E166" s="40"/>
      <c r="F166" s="44" t="e">
        <f t="shared" si="24"/>
        <v>#DIV/0!</v>
      </c>
      <c r="G166" s="40"/>
      <c r="H166" s="44" t="e">
        <f t="shared" si="25"/>
        <v>#DIV/0!</v>
      </c>
      <c r="I166" s="40"/>
      <c r="J166" s="44" t="e">
        <f t="shared" si="26"/>
        <v>#DIV/0!</v>
      </c>
      <c r="L166" s="63">
        <f t="shared" si="27"/>
        <v>0</v>
      </c>
    </row>
    <row r="167" spans="1:12" s="63" customFormat="1" ht="23.25" customHeight="1">
      <c r="A167" s="56">
        <v>34</v>
      </c>
      <c r="B167" s="53" t="s">
        <v>61</v>
      </c>
      <c r="C167" s="40"/>
      <c r="D167" s="40"/>
      <c r="E167" s="40"/>
      <c r="F167" s="44" t="e">
        <f t="shared" si="24"/>
        <v>#DIV/0!</v>
      </c>
      <c r="G167" s="40"/>
      <c r="H167" s="44" t="e">
        <f t="shared" si="25"/>
        <v>#DIV/0!</v>
      </c>
      <c r="I167" s="40"/>
      <c r="J167" s="44" t="e">
        <f t="shared" si="26"/>
        <v>#DIV/0!</v>
      </c>
      <c r="L167" s="63">
        <f t="shared" si="27"/>
        <v>0</v>
      </c>
    </row>
    <row r="168" spans="1:12" s="63" customFormat="1" ht="23.25" customHeight="1">
      <c r="A168" s="56">
        <v>35</v>
      </c>
      <c r="B168" s="53" t="s">
        <v>60</v>
      </c>
      <c r="C168" s="40">
        <v>153</v>
      </c>
      <c r="D168" s="40"/>
      <c r="E168" s="40">
        <v>145</v>
      </c>
      <c r="F168" s="44">
        <f t="shared" si="24"/>
        <v>94.771241830065364</v>
      </c>
      <c r="G168" s="40">
        <v>8</v>
      </c>
      <c r="H168" s="44">
        <f t="shared" si="25"/>
        <v>5.2287581699346406</v>
      </c>
      <c r="I168" s="40"/>
      <c r="J168" s="44">
        <f t="shared" si="26"/>
        <v>0</v>
      </c>
      <c r="L168" s="63">
        <f t="shared" si="27"/>
        <v>153</v>
      </c>
    </row>
    <row r="169" spans="1:12" s="63" customFormat="1" ht="23.25" customHeight="1">
      <c r="A169" s="41">
        <v>36</v>
      </c>
      <c r="B169" s="53" t="s">
        <v>59</v>
      </c>
      <c r="C169" s="40">
        <v>193</v>
      </c>
      <c r="D169" s="40"/>
      <c r="E169" s="40">
        <v>190</v>
      </c>
      <c r="F169" s="44">
        <f t="shared" si="24"/>
        <v>98.445595854922288</v>
      </c>
      <c r="G169" s="40">
        <v>3</v>
      </c>
      <c r="H169" s="44">
        <f t="shared" si="25"/>
        <v>1.5544041450777202</v>
      </c>
      <c r="I169" s="40">
        <v>0</v>
      </c>
      <c r="J169" s="44">
        <f t="shared" si="26"/>
        <v>0</v>
      </c>
      <c r="L169" s="63">
        <f t="shared" si="27"/>
        <v>193</v>
      </c>
    </row>
  </sheetData>
  <mergeCells count="39">
    <mergeCell ref="A3:J3"/>
    <mergeCell ref="A4:J4"/>
    <mergeCell ref="A6:A8"/>
    <mergeCell ref="B6:B8"/>
    <mergeCell ref="C6:C8"/>
    <mergeCell ref="D6:D8"/>
    <mergeCell ref="E6:J6"/>
    <mergeCell ref="E7:F7"/>
    <mergeCell ref="G7:H7"/>
    <mergeCell ref="I7:J7"/>
    <mergeCell ref="C47:C49"/>
    <mergeCell ref="E47:J47"/>
    <mergeCell ref="E48:F48"/>
    <mergeCell ref="G48:H48"/>
    <mergeCell ref="I48:J48"/>
    <mergeCell ref="C88:C90"/>
    <mergeCell ref="E88:J88"/>
    <mergeCell ref="E89:F89"/>
    <mergeCell ref="G89:H89"/>
    <mergeCell ref="I89:J89"/>
    <mergeCell ref="C129:C131"/>
    <mergeCell ref="E129:J129"/>
    <mergeCell ref="E130:F130"/>
    <mergeCell ref="G130:H130"/>
    <mergeCell ref="I130:J130"/>
    <mergeCell ref="A165:B165"/>
    <mergeCell ref="A9:B9"/>
    <mergeCell ref="A50:B50"/>
    <mergeCell ref="A91:B91"/>
    <mergeCell ref="A132:B132"/>
    <mergeCell ref="A129:A131"/>
    <mergeCell ref="B129:B131"/>
    <mergeCell ref="A88:A90"/>
    <mergeCell ref="B88:B90"/>
    <mergeCell ref="A47:A49"/>
    <mergeCell ref="B47:B49"/>
    <mergeCell ref="A42:B42"/>
    <mergeCell ref="A83:B83"/>
    <mergeCell ref="A124:B1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selection activeCell="B12" sqref="B12"/>
    </sheetView>
  </sheetViews>
  <sheetFormatPr defaultRowHeight="18.75"/>
  <cols>
    <col min="1" max="1" width="7.140625" style="21" customWidth="1"/>
    <col min="2" max="2" width="24.140625" style="21" customWidth="1"/>
    <col min="3" max="3" width="12.42578125" style="21" customWidth="1"/>
    <col min="4" max="7" width="10.5703125" style="24" customWidth="1"/>
    <col min="8" max="8" width="12.7109375" style="24" customWidth="1"/>
    <col min="9" max="256" width="9.140625" style="21"/>
    <col min="257" max="257" width="7.140625" style="21" customWidth="1"/>
    <col min="258" max="258" width="30.85546875" style="21" bestFit="1" customWidth="1"/>
    <col min="259" max="259" width="12.42578125" style="21" customWidth="1"/>
    <col min="260" max="263" width="10.5703125" style="21" customWidth="1"/>
    <col min="264" max="264" width="12.7109375" style="21" customWidth="1"/>
    <col min="265" max="512" width="9.140625" style="21"/>
    <col min="513" max="513" width="7.140625" style="21" customWidth="1"/>
    <col min="514" max="514" width="30.85546875" style="21" bestFit="1" customWidth="1"/>
    <col min="515" max="515" width="12.42578125" style="21" customWidth="1"/>
    <col min="516" max="519" width="10.5703125" style="21" customWidth="1"/>
    <col min="520" max="520" width="12.7109375" style="21" customWidth="1"/>
    <col min="521" max="768" width="9.140625" style="21"/>
    <col min="769" max="769" width="7.140625" style="21" customWidth="1"/>
    <col min="770" max="770" width="30.85546875" style="21" bestFit="1" customWidth="1"/>
    <col min="771" max="771" width="12.42578125" style="21" customWidth="1"/>
    <col min="772" max="775" width="10.5703125" style="21" customWidth="1"/>
    <col min="776" max="776" width="12.7109375" style="21" customWidth="1"/>
    <col min="777" max="1024" width="9.140625" style="21"/>
    <col min="1025" max="1025" width="7.140625" style="21" customWidth="1"/>
    <col min="1026" max="1026" width="30.85546875" style="21" bestFit="1" customWidth="1"/>
    <col min="1027" max="1027" width="12.42578125" style="21" customWidth="1"/>
    <col min="1028" max="1031" width="10.5703125" style="21" customWidth="1"/>
    <col min="1032" max="1032" width="12.7109375" style="21" customWidth="1"/>
    <col min="1033" max="1280" width="9.140625" style="21"/>
    <col min="1281" max="1281" width="7.140625" style="21" customWidth="1"/>
    <col min="1282" max="1282" width="30.85546875" style="21" bestFit="1" customWidth="1"/>
    <col min="1283" max="1283" width="12.42578125" style="21" customWidth="1"/>
    <col min="1284" max="1287" width="10.5703125" style="21" customWidth="1"/>
    <col min="1288" max="1288" width="12.7109375" style="21" customWidth="1"/>
    <col min="1289" max="1536" width="9.140625" style="21"/>
    <col min="1537" max="1537" width="7.140625" style="21" customWidth="1"/>
    <col min="1538" max="1538" width="30.85546875" style="21" bestFit="1" customWidth="1"/>
    <col min="1539" max="1539" width="12.42578125" style="21" customWidth="1"/>
    <col min="1540" max="1543" width="10.5703125" style="21" customWidth="1"/>
    <col min="1544" max="1544" width="12.7109375" style="21" customWidth="1"/>
    <col min="1545" max="1792" width="9.140625" style="21"/>
    <col min="1793" max="1793" width="7.140625" style="21" customWidth="1"/>
    <col min="1794" max="1794" width="30.85546875" style="21" bestFit="1" customWidth="1"/>
    <col min="1795" max="1795" width="12.42578125" style="21" customWidth="1"/>
    <col min="1796" max="1799" width="10.5703125" style="21" customWidth="1"/>
    <col min="1800" max="1800" width="12.7109375" style="21" customWidth="1"/>
    <col min="1801" max="2048" width="9.140625" style="21"/>
    <col min="2049" max="2049" width="7.140625" style="21" customWidth="1"/>
    <col min="2050" max="2050" width="30.85546875" style="21" bestFit="1" customWidth="1"/>
    <col min="2051" max="2051" width="12.42578125" style="21" customWidth="1"/>
    <col min="2052" max="2055" width="10.5703125" style="21" customWidth="1"/>
    <col min="2056" max="2056" width="12.7109375" style="21" customWidth="1"/>
    <col min="2057" max="2304" width="9.140625" style="21"/>
    <col min="2305" max="2305" width="7.140625" style="21" customWidth="1"/>
    <col min="2306" max="2306" width="30.85546875" style="21" bestFit="1" customWidth="1"/>
    <col min="2307" max="2307" width="12.42578125" style="21" customWidth="1"/>
    <col min="2308" max="2311" width="10.5703125" style="21" customWidth="1"/>
    <col min="2312" max="2312" width="12.7109375" style="21" customWidth="1"/>
    <col min="2313" max="2560" width="9.140625" style="21"/>
    <col min="2561" max="2561" width="7.140625" style="21" customWidth="1"/>
    <col min="2562" max="2562" width="30.85546875" style="21" bestFit="1" customWidth="1"/>
    <col min="2563" max="2563" width="12.42578125" style="21" customWidth="1"/>
    <col min="2564" max="2567" width="10.5703125" style="21" customWidth="1"/>
    <col min="2568" max="2568" width="12.7109375" style="21" customWidth="1"/>
    <col min="2569" max="2816" width="9.140625" style="21"/>
    <col min="2817" max="2817" width="7.140625" style="21" customWidth="1"/>
    <col min="2818" max="2818" width="30.85546875" style="21" bestFit="1" customWidth="1"/>
    <col min="2819" max="2819" width="12.42578125" style="21" customWidth="1"/>
    <col min="2820" max="2823" width="10.5703125" style="21" customWidth="1"/>
    <col min="2824" max="2824" width="12.7109375" style="21" customWidth="1"/>
    <col min="2825" max="3072" width="9.140625" style="21"/>
    <col min="3073" max="3073" width="7.140625" style="21" customWidth="1"/>
    <col min="3074" max="3074" width="30.85546875" style="21" bestFit="1" customWidth="1"/>
    <col min="3075" max="3075" width="12.42578125" style="21" customWidth="1"/>
    <col min="3076" max="3079" width="10.5703125" style="21" customWidth="1"/>
    <col min="3080" max="3080" width="12.7109375" style="21" customWidth="1"/>
    <col min="3081" max="3328" width="9.140625" style="21"/>
    <col min="3329" max="3329" width="7.140625" style="21" customWidth="1"/>
    <col min="3330" max="3330" width="30.85546875" style="21" bestFit="1" customWidth="1"/>
    <col min="3331" max="3331" width="12.42578125" style="21" customWidth="1"/>
    <col min="3332" max="3335" width="10.5703125" style="21" customWidth="1"/>
    <col min="3336" max="3336" width="12.7109375" style="21" customWidth="1"/>
    <col min="3337" max="3584" width="9.140625" style="21"/>
    <col min="3585" max="3585" width="7.140625" style="21" customWidth="1"/>
    <col min="3586" max="3586" width="30.85546875" style="21" bestFit="1" customWidth="1"/>
    <col min="3587" max="3587" width="12.42578125" style="21" customWidth="1"/>
    <col min="3588" max="3591" width="10.5703125" style="21" customWidth="1"/>
    <col min="3592" max="3592" width="12.7109375" style="21" customWidth="1"/>
    <col min="3593" max="3840" width="9.140625" style="21"/>
    <col min="3841" max="3841" width="7.140625" style="21" customWidth="1"/>
    <col min="3842" max="3842" width="30.85546875" style="21" bestFit="1" customWidth="1"/>
    <col min="3843" max="3843" width="12.42578125" style="21" customWidth="1"/>
    <col min="3844" max="3847" width="10.5703125" style="21" customWidth="1"/>
    <col min="3848" max="3848" width="12.7109375" style="21" customWidth="1"/>
    <col min="3849" max="4096" width="9.140625" style="21"/>
    <col min="4097" max="4097" width="7.140625" style="21" customWidth="1"/>
    <col min="4098" max="4098" width="30.85546875" style="21" bestFit="1" customWidth="1"/>
    <col min="4099" max="4099" width="12.42578125" style="21" customWidth="1"/>
    <col min="4100" max="4103" width="10.5703125" style="21" customWidth="1"/>
    <col min="4104" max="4104" width="12.7109375" style="21" customWidth="1"/>
    <col min="4105" max="4352" width="9.140625" style="21"/>
    <col min="4353" max="4353" width="7.140625" style="21" customWidth="1"/>
    <col min="4354" max="4354" width="30.85546875" style="21" bestFit="1" customWidth="1"/>
    <col min="4355" max="4355" width="12.42578125" style="21" customWidth="1"/>
    <col min="4356" max="4359" width="10.5703125" style="21" customWidth="1"/>
    <col min="4360" max="4360" width="12.7109375" style="21" customWidth="1"/>
    <col min="4361" max="4608" width="9.140625" style="21"/>
    <col min="4609" max="4609" width="7.140625" style="21" customWidth="1"/>
    <col min="4610" max="4610" width="30.85546875" style="21" bestFit="1" customWidth="1"/>
    <col min="4611" max="4611" width="12.42578125" style="21" customWidth="1"/>
    <col min="4612" max="4615" width="10.5703125" style="21" customWidth="1"/>
    <col min="4616" max="4616" width="12.7109375" style="21" customWidth="1"/>
    <col min="4617" max="4864" width="9.140625" style="21"/>
    <col min="4865" max="4865" width="7.140625" style="21" customWidth="1"/>
    <col min="4866" max="4866" width="30.85546875" style="21" bestFit="1" customWidth="1"/>
    <col min="4867" max="4867" width="12.42578125" style="21" customWidth="1"/>
    <col min="4868" max="4871" width="10.5703125" style="21" customWidth="1"/>
    <col min="4872" max="4872" width="12.7109375" style="21" customWidth="1"/>
    <col min="4873" max="5120" width="9.140625" style="21"/>
    <col min="5121" max="5121" width="7.140625" style="21" customWidth="1"/>
    <col min="5122" max="5122" width="30.85546875" style="21" bestFit="1" customWidth="1"/>
    <col min="5123" max="5123" width="12.42578125" style="21" customWidth="1"/>
    <col min="5124" max="5127" width="10.5703125" style="21" customWidth="1"/>
    <col min="5128" max="5128" width="12.7109375" style="21" customWidth="1"/>
    <col min="5129" max="5376" width="9.140625" style="21"/>
    <col min="5377" max="5377" width="7.140625" style="21" customWidth="1"/>
    <col min="5378" max="5378" width="30.85546875" style="21" bestFit="1" customWidth="1"/>
    <col min="5379" max="5379" width="12.42578125" style="21" customWidth="1"/>
    <col min="5380" max="5383" width="10.5703125" style="21" customWidth="1"/>
    <col min="5384" max="5384" width="12.7109375" style="21" customWidth="1"/>
    <col min="5385" max="5632" width="9.140625" style="21"/>
    <col min="5633" max="5633" width="7.140625" style="21" customWidth="1"/>
    <col min="5634" max="5634" width="30.85546875" style="21" bestFit="1" customWidth="1"/>
    <col min="5635" max="5635" width="12.42578125" style="21" customWidth="1"/>
    <col min="5636" max="5639" width="10.5703125" style="21" customWidth="1"/>
    <col min="5640" max="5640" width="12.7109375" style="21" customWidth="1"/>
    <col min="5641" max="5888" width="9.140625" style="21"/>
    <col min="5889" max="5889" width="7.140625" style="21" customWidth="1"/>
    <col min="5890" max="5890" width="30.85546875" style="21" bestFit="1" customWidth="1"/>
    <col min="5891" max="5891" width="12.42578125" style="21" customWidth="1"/>
    <col min="5892" max="5895" width="10.5703125" style="21" customWidth="1"/>
    <col min="5896" max="5896" width="12.7109375" style="21" customWidth="1"/>
    <col min="5897" max="6144" width="9.140625" style="21"/>
    <col min="6145" max="6145" width="7.140625" style="21" customWidth="1"/>
    <col min="6146" max="6146" width="30.85546875" style="21" bestFit="1" customWidth="1"/>
    <col min="6147" max="6147" width="12.42578125" style="21" customWidth="1"/>
    <col min="6148" max="6151" width="10.5703125" style="21" customWidth="1"/>
    <col min="6152" max="6152" width="12.7109375" style="21" customWidth="1"/>
    <col min="6153" max="6400" width="9.140625" style="21"/>
    <col min="6401" max="6401" width="7.140625" style="21" customWidth="1"/>
    <col min="6402" max="6402" width="30.85546875" style="21" bestFit="1" customWidth="1"/>
    <col min="6403" max="6403" width="12.42578125" style="21" customWidth="1"/>
    <col min="6404" max="6407" width="10.5703125" style="21" customWidth="1"/>
    <col min="6408" max="6408" width="12.7109375" style="21" customWidth="1"/>
    <col min="6409" max="6656" width="9.140625" style="21"/>
    <col min="6657" max="6657" width="7.140625" style="21" customWidth="1"/>
    <col min="6658" max="6658" width="30.85546875" style="21" bestFit="1" customWidth="1"/>
    <col min="6659" max="6659" width="12.42578125" style="21" customWidth="1"/>
    <col min="6660" max="6663" width="10.5703125" style="21" customWidth="1"/>
    <col min="6664" max="6664" width="12.7109375" style="21" customWidth="1"/>
    <col min="6665" max="6912" width="9.140625" style="21"/>
    <col min="6913" max="6913" width="7.140625" style="21" customWidth="1"/>
    <col min="6914" max="6914" width="30.85546875" style="21" bestFit="1" customWidth="1"/>
    <col min="6915" max="6915" width="12.42578125" style="21" customWidth="1"/>
    <col min="6916" max="6919" width="10.5703125" style="21" customWidth="1"/>
    <col min="6920" max="6920" width="12.7109375" style="21" customWidth="1"/>
    <col min="6921" max="7168" width="9.140625" style="21"/>
    <col min="7169" max="7169" width="7.140625" style="21" customWidth="1"/>
    <col min="7170" max="7170" width="30.85546875" style="21" bestFit="1" customWidth="1"/>
    <col min="7171" max="7171" width="12.42578125" style="21" customWidth="1"/>
    <col min="7172" max="7175" width="10.5703125" style="21" customWidth="1"/>
    <col min="7176" max="7176" width="12.7109375" style="21" customWidth="1"/>
    <col min="7177" max="7424" width="9.140625" style="21"/>
    <col min="7425" max="7425" width="7.140625" style="21" customWidth="1"/>
    <col min="7426" max="7426" width="30.85546875" style="21" bestFit="1" customWidth="1"/>
    <col min="7427" max="7427" width="12.42578125" style="21" customWidth="1"/>
    <col min="7428" max="7431" width="10.5703125" style="21" customWidth="1"/>
    <col min="7432" max="7432" width="12.7109375" style="21" customWidth="1"/>
    <col min="7433" max="7680" width="9.140625" style="21"/>
    <col min="7681" max="7681" width="7.140625" style="21" customWidth="1"/>
    <col min="7682" max="7682" width="30.85546875" style="21" bestFit="1" customWidth="1"/>
    <col min="7683" max="7683" width="12.42578125" style="21" customWidth="1"/>
    <col min="7684" max="7687" width="10.5703125" style="21" customWidth="1"/>
    <col min="7688" max="7688" width="12.7109375" style="21" customWidth="1"/>
    <col min="7689" max="7936" width="9.140625" style="21"/>
    <col min="7937" max="7937" width="7.140625" style="21" customWidth="1"/>
    <col min="7938" max="7938" width="30.85546875" style="21" bestFit="1" customWidth="1"/>
    <col min="7939" max="7939" width="12.42578125" style="21" customWidth="1"/>
    <col min="7940" max="7943" width="10.5703125" style="21" customWidth="1"/>
    <col min="7944" max="7944" width="12.7109375" style="21" customWidth="1"/>
    <col min="7945" max="8192" width="9.140625" style="21"/>
    <col min="8193" max="8193" width="7.140625" style="21" customWidth="1"/>
    <col min="8194" max="8194" width="30.85546875" style="21" bestFit="1" customWidth="1"/>
    <col min="8195" max="8195" width="12.42578125" style="21" customWidth="1"/>
    <col min="8196" max="8199" width="10.5703125" style="21" customWidth="1"/>
    <col min="8200" max="8200" width="12.7109375" style="21" customWidth="1"/>
    <col min="8201" max="8448" width="9.140625" style="21"/>
    <col min="8449" max="8449" width="7.140625" style="21" customWidth="1"/>
    <col min="8450" max="8450" width="30.85546875" style="21" bestFit="1" customWidth="1"/>
    <col min="8451" max="8451" width="12.42578125" style="21" customWidth="1"/>
    <col min="8452" max="8455" width="10.5703125" style="21" customWidth="1"/>
    <col min="8456" max="8456" width="12.7109375" style="21" customWidth="1"/>
    <col min="8457" max="8704" width="9.140625" style="21"/>
    <col min="8705" max="8705" width="7.140625" style="21" customWidth="1"/>
    <col min="8706" max="8706" width="30.85546875" style="21" bestFit="1" customWidth="1"/>
    <col min="8707" max="8707" width="12.42578125" style="21" customWidth="1"/>
    <col min="8708" max="8711" width="10.5703125" style="21" customWidth="1"/>
    <col min="8712" max="8712" width="12.7109375" style="21" customWidth="1"/>
    <col min="8713" max="8960" width="9.140625" style="21"/>
    <col min="8961" max="8961" width="7.140625" style="21" customWidth="1"/>
    <col min="8962" max="8962" width="30.85546875" style="21" bestFit="1" customWidth="1"/>
    <col min="8963" max="8963" width="12.42578125" style="21" customWidth="1"/>
    <col min="8964" max="8967" width="10.5703125" style="21" customWidth="1"/>
    <col min="8968" max="8968" width="12.7109375" style="21" customWidth="1"/>
    <col min="8969" max="9216" width="9.140625" style="21"/>
    <col min="9217" max="9217" width="7.140625" style="21" customWidth="1"/>
    <col min="9218" max="9218" width="30.85546875" style="21" bestFit="1" customWidth="1"/>
    <col min="9219" max="9219" width="12.42578125" style="21" customWidth="1"/>
    <col min="9220" max="9223" width="10.5703125" style="21" customWidth="1"/>
    <col min="9224" max="9224" width="12.7109375" style="21" customWidth="1"/>
    <col min="9225" max="9472" width="9.140625" style="21"/>
    <col min="9473" max="9473" width="7.140625" style="21" customWidth="1"/>
    <col min="9474" max="9474" width="30.85546875" style="21" bestFit="1" customWidth="1"/>
    <col min="9475" max="9475" width="12.42578125" style="21" customWidth="1"/>
    <col min="9476" max="9479" width="10.5703125" style="21" customWidth="1"/>
    <col min="9480" max="9480" width="12.7109375" style="21" customWidth="1"/>
    <col min="9481" max="9728" width="9.140625" style="21"/>
    <col min="9729" max="9729" width="7.140625" style="21" customWidth="1"/>
    <col min="9730" max="9730" width="30.85546875" style="21" bestFit="1" customWidth="1"/>
    <col min="9731" max="9731" width="12.42578125" style="21" customWidth="1"/>
    <col min="9732" max="9735" width="10.5703125" style="21" customWidth="1"/>
    <col min="9736" max="9736" width="12.7109375" style="21" customWidth="1"/>
    <col min="9737" max="9984" width="9.140625" style="21"/>
    <col min="9985" max="9985" width="7.140625" style="21" customWidth="1"/>
    <col min="9986" max="9986" width="30.85546875" style="21" bestFit="1" customWidth="1"/>
    <col min="9987" max="9987" width="12.42578125" style="21" customWidth="1"/>
    <col min="9988" max="9991" width="10.5703125" style="21" customWidth="1"/>
    <col min="9992" max="9992" width="12.7109375" style="21" customWidth="1"/>
    <col min="9993" max="10240" width="9.140625" style="21"/>
    <col min="10241" max="10241" width="7.140625" style="21" customWidth="1"/>
    <col min="10242" max="10242" width="30.85546875" style="21" bestFit="1" customWidth="1"/>
    <col min="10243" max="10243" width="12.42578125" style="21" customWidth="1"/>
    <col min="10244" max="10247" width="10.5703125" style="21" customWidth="1"/>
    <col min="10248" max="10248" width="12.7109375" style="21" customWidth="1"/>
    <col min="10249" max="10496" width="9.140625" style="21"/>
    <col min="10497" max="10497" width="7.140625" style="21" customWidth="1"/>
    <col min="10498" max="10498" width="30.85546875" style="21" bestFit="1" customWidth="1"/>
    <col min="10499" max="10499" width="12.42578125" style="21" customWidth="1"/>
    <col min="10500" max="10503" width="10.5703125" style="21" customWidth="1"/>
    <col min="10504" max="10504" width="12.7109375" style="21" customWidth="1"/>
    <col min="10505" max="10752" width="9.140625" style="21"/>
    <col min="10753" max="10753" width="7.140625" style="21" customWidth="1"/>
    <col min="10754" max="10754" width="30.85546875" style="21" bestFit="1" customWidth="1"/>
    <col min="10755" max="10755" width="12.42578125" style="21" customWidth="1"/>
    <col min="10756" max="10759" width="10.5703125" style="21" customWidth="1"/>
    <col min="10760" max="10760" width="12.7109375" style="21" customWidth="1"/>
    <col min="10761" max="11008" width="9.140625" style="21"/>
    <col min="11009" max="11009" width="7.140625" style="21" customWidth="1"/>
    <col min="11010" max="11010" width="30.85546875" style="21" bestFit="1" customWidth="1"/>
    <col min="11011" max="11011" width="12.42578125" style="21" customWidth="1"/>
    <col min="11012" max="11015" width="10.5703125" style="21" customWidth="1"/>
    <col min="11016" max="11016" width="12.7109375" style="21" customWidth="1"/>
    <col min="11017" max="11264" width="9.140625" style="21"/>
    <col min="11265" max="11265" width="7.140625" style="21" customWidth="1"/>
    <col min="11266" max="11266" width="30.85546875" style="21" bestFit="1" customWidth="1"/>
    <col min="11267" max="11267" width="12.42578125" style="21" customWidth="1"/>
    <col min="11268" max="11271" width="10.5703125" style="21" customWidth="1"/>
    <col min="11272" max="11272" width="12.7109375" style="21" customWidth="1"/>
    <col min="11273" max="11520" width="9.140625" style="21"/>
    <col min="11521" max="11521" width="7.140625" style="21" customWidth="1"/>
    <col min="11522" max="11522" width="30.85546875" style="21" bestFit="1" customWidth="1"/>
    <col min="11523" max="11523" width="12.42578125" style="21" customWidth="1"/>
    <col min="11524" max="11527" width="10.5703125" style="21" customWidth="1"/>
    <col min="11528" max="11528" width="12.7109375" style="21" customWidth="1"/>
    <col min="11529" max="11776" width="9.140625" style="21"/>
    <col min="11777" max="11777" width="7.140625" style="21" customWidth="1"/>
    <col min="11778" max="11778" width="30.85546875" style="21" bestFit="1" customWidth="1"/>
    <col min="11779" max="11779" width="12.42578125" style="21" customWidth="1"/>
    <col min="11780" max="11783" width="10.5703125" style="21" customWidth="1"/>
    <col min="11784" max="11784" width="12.7109375" style="21" customWidth="1"/>
    <col min="11785" max="12032" width="9.140625" style="21"/>
    <col min="12033" max="12033" width="7.140625" style="21" customWidth="1"/>
    <col min="12034" max="12034" width="30.85546875" style="21" bestFit="1" customWidth="1"/>
    <col min="12035" max="12035" width="12.42578125" style="21" customWidth="1"/>
    <col min="12036" max="12039" width="10.5703125" style="21" customWidth="1"/>
    <col min="12040" max="12040" width="12.7109375" style="21" customWidth="1"/>
    <col min="12041" max="12288" width="9.140625" style="21"/>
    <col min="12289" max="12289" width="7.140625" style="21" customWidth="1"/>
    <col min="12290" max="12290" width="30.85546875" style="21" bestFit="1" customWidth="1"/>
    <col min="12291" max="12291" width="12.42578125" style="21" customWidth="1"/>
    <col min="12292" max="12295" width="10.5703125" style="21" customWidth="1"/>
    <col min="12296" max="12296" width="12.7109375" style="21" customWidth="1"/>
    <col min="12297" max="12544" width="9.140625" style="21"/>
    <col min="12545" max="12545" width="7.140625" style="21" customWidth="1"/>
    <col min="12546" max="12546" width="30.85546875" style="21" bestFit="1" customWidth="1"/>
    <col min="12547" max="12547" width="12.42578125" style="21" customWidth="1"/>
    <col min="12548" max="12551" width="10.5703125" style="21" customWidth="1"/>
    <col min="12552" max="12552" width="12.7109375" style="21" customWidth="1"/>
    <col min="12553" max="12800" width="9.140625" style="21"/>
    <col min="12801" max="12801" width="7.140625" style="21" customWidth="1"/>
    <col min="12802" max="12802" width="30.85546875" style="21" bestFit="1" customWidth="1"/>
    <col min="12803" max="12803" width="12.42578125" style="21" customWidth="1"/>
    <col min="12804" max="12807" width="10.5703125" style="21" customWidth="1"/>
    <col min="12808" max="12808" width="12.7109375" style="21" customWidth="1"/>
    <col min="12809" max="13056" width="9.140625" style="21"/>
    <col min="13057" max="13057" width="7.140625" style="21" customWidth="1"/>
    <col min="13058" max="13058" width="30.85546875" style="21" bestFit="1" customWidth="1"/>
    <col min="13059" max="13059" width="12.42578125" style="21" customWidth="1"/>
    <col min="13060" max="13063" width="10.5703125" style="21" customWidth="1"/>
    <col min="13064" max="13064" width="12.7109375" style="21" customWidth="1"/>
    <col min="13065" max="13312" width="9.140625" style="21"/>
    <col min="13313" max="13313" width="7.140625" style="21" customWidth="1"/>
    <col min="13314" max="13314" width="30.85546875" style="21" bestFit="1" customWidth="1"/>
    <col min="13315" max="13315" width="12.42578125" style="21" customWidth="1"/>
    <col min="13316" max="13319" width="10.5703125" style="21" customWidth="1"/>
    <col min="13320" max="13320" width="12.7109375" style="21" customWidth="1"/>
    <col min="13321" max="13568" width="9.140625" style="21"/>
    <col min="13569" max="13569" width="7.140625" style="21" customWidth="1"/>
    <col min="13570" max="13570" width="30.85546875" style="21" bestFit="1" customWidth="1"/>
    <col min="13571" max="13571" width="12.42578125" style="21" customWidth="1"/>
    <col min="13572" max="13575" width="10.5703125" style="21" customWidth="1"/>
    <col min="13576" max="13576" width="12.7109375" style="21" customWidth="1"/>
    <col min="13577" max="13824" width="9.140625" style="21"/>
    <col min="13825" max="13825" width="7.140625" style="21" customWidth="1"/>
    <col min="13826" max="13826" width="30.85546875" style="21" bestFit="1" customWidth="1"/>
    <col min="13827" max="13827" width="12.42578125" style="21" customWidth="1"/>
    <col min="13828" max="13831" width="10.5703125" style="21" customWidth="1"/>
    <col min="13832" max="13832" width="12.7109375" style="21" customWidth="1"/>
    <col min="13833" max="14080" width="9.140625" style="21"/>
    <col min="14081" max="14081" width="7.140625" style="21" customWidth="1"/>
    <col min="14082" max="14082" width="30.85546875" style="21" bestFit="1" customWidth="1"/>
    <col min="14083" max="14083" width="12.42578125" style="21" customWidth="1"/>
    <col min="14084" max="14087" width="10.5703125" style="21" customWidth="1"/>
    <col min="14088" max="14088" width="12.7109375" style="21" customWidth="1"/>
    <col min="14089" max="14336" width="9.140625" style="21"/>
    <col min="14337" max="14337" width="7.140625" style="21" customWidth="1"/>
    <col min="14338" max="14338" width="30.85546875" style="21" bestFit="1" customWidth="1"/>
    <col min="14339" max="14339" width="12.42578125" style="21" customWidth="1"/>
    <col min="14340" max="14343" width="10.5703125" style="21" customWidth="1"/>
    <col min="14344" max="14344" width="12.7109375" style="21" customWidth="1"/>
    <col min="14345" max="14592" width="9.140625" style="21"/>
    <col min="14593" max="14593" width="7.140625" style="21" customWidth="1"/>
    <col min="14594" max="14594" width="30.85546875" style="21" bestFit="1" customWidth="1"/>
    <col min="14595" max="14595" width="12.42578125" style="21" customWidth="1"/>
    <col min="14596" max="14599" width="10.5703125" style="21" customWidth="1"/>
    <col min="14600" max="14600" width="12.7109375" style="21" customWidth="1"/>
    <col min="14601" max="14848" width="9.140625" style="21"/>
    <col min="14849" max="14849" width="7.140625" style="21" customWidth="1"/>
    <col min="14850" max="14850" width="30.85546875" style="21" bestFit="1" customWidth="1"/>
    <col min="14851" max="14851" width="12.42578125" style="21" customWidth="1"/>
    <col min="14852" max="14855" width="10.5703125" style="21" customWidth="1"/>
    <col min="14856" max="14856" width="12.7109375" style="21" customWidth="1"/>
    <col min="14857" max="15104" width="9.140625" style="21"/>
    <col min="15105" max="15105" width="7.140625" style="21" customWidth="1"/>
    <col min="15106" max="15106" width="30.85546875" style="21" bestFit="1" customWidth="1"/>
    <col min="15107" max="15107" width="12.42578125" style="21" customWidth="1"/>
    <col min="15108" max="15111" width="10.5703125" style="21" customWidth="1"/>
    <col min="15112" max="15112" width="12.7109375" style="21" customWidth="1"/>
    <col min="15113" max="15360" width="9.140625" style="21"/>
    <col min="15361" max="15361" width="7.140625" style="21" customWidth="1"/>
    <col min="15362" max="15362" width="30.85546875" style="21" bestFit="1" customWidth="1"/>
    <col min="15363" max="15363" width="12.42578125" style="21" customWidth="1"/>
    <col min="15364" max="15367" width="10.5703125" style="21" customWidth="1"/>
    <col min="15368" max="15368" width="12.7109375" style="21" customWidth="1"/>
    <col min="15369" max="15616" width="9.140625" style="21"/>
    <col min="15617" max="15617" width="7.140625" style="21" customWidth="1"/>
    <col min="15618" max="15618" width="30.85546875" style="21" bestFit="1" customWidth="1"/>
    <col min="15619" max="15619" width="12.42578125" style="21" customWidth="1"/>
    <col min="15620" max="15623" width="10.5703125" style="21" customWidth="1"/>
    <col min="15624" max="15624" width="12.7109375" style="21" customWidth="1"/>
    <col min="15625" max="15872" width="9.140625" style="21"/>
    <col min="15873" max="15873" width="7.140625" style="21" customWidth="1"/>
    <col min="15874" max="15874" width="30.85546875" style="21" bestFit="1" customWidth="1"/>
    <col min="15875" max="15875" width="12.42578125" style="21" customWidth="1"/>
    <col min="15876" max="15879" width="10.5703125" style="21" customWidth="1"/>
    <col min="15880" max="15880" width="12.7109375" style="21" customWidth="1"/>
    <col min="15881" max="16128" width="9.140625" style="21"/>
    <col min="16129" max="16129" width="7.140625" style="21" customWidth="1"/>
    <col min="16130" max="16130" width="30.85546875" style="21" bestFit="1" customWidth="1"/>
    <col min="16131" max="16131" width="12.42578125" style="21" customWidth="1"/>
    <col min="16132" max="16135" width="10.5703125" style="21" customWidth="1"/>
    <col min="16136" max="16136" width="12.7109375" style="21" customWidth="1"/>
    <col min="16137" max="16384" width="9.140625" style="21"/>
  </cols>
  <sheetData>
    <row r="1" spans="1:13" s="12" customFormat="1" ht="21.75" customHeight="1">
      <c r="A1" s="10" t="s">
        <v>16</v>
      </c>
      <c r="B1" s="10"/>
      <c r="C1" s="10"/>
      <c r="D1" s="10"/>
      <c r="E1" s="11"/>
      <c r="F1" s="248"/>
      <c r="G1" s="248"/>
      <c r="H1" s="248"/>
    </row>
    <row r="2" spans="1:13" s="12" customFormat="1" ht="9.75" customHeight="1">
      <c r="A2" s="249"/>
      <c r="B2" s="249"/>
      <c r="C2" s="249"/>
      <c r="D2" s="249"/>
      <c r="E2" s="11"/>
      <c r="F2" s="248"/>
      <c r="G2" s="248"/>
      <c r="H2" s="248"/>
    </row>
    <row r="3" spans="1:13" s="12" customFormat="1" ht="20.25">
      <c r="A3" s="233" t="s">
        <v>84</v>
      </c>
      <c r="B3" s="233"/>
      <c r="C3" s="233"/>
      <c r="D3" s="233"/>
      <c r="E3" s="233"/>
      <c r="F3" s="233"/>
      <c r="G3" s="233"/>
      <c r="H3" s="233"/>
    </row>
    <row r="4" spans="1:13" s="12" customFormat="1" ht="20.25">
      <c r="A4" s="233" t="s">
        <v>96</v>
      </c>
      <c r="B4" s="233"/>
      <c r="C4" s="233"/>
      <c r="D4" s="233"/>
      <c r="E4" s="233"/>
      <c r="F4" s="233"/>
      <c r="G4" s="233"/>
      <c r="H4" s="233"/>
    </row>
    <row r="5" spans="1:13" s="12" customFormat="1" ht="12" customHeight="1">
      <c r="A5" s="13"/>
      <c r="B5" s="13"/>
      <c r="C5" s="13"/>
      <c r="D5" s="14"/>
      <c r="E5" s="14"/>
      <c r="F5" s="14"/>
      <c r="G5" s="14"/>
      <c r="H5" s="14"/>
    </row>
    <row r="6" spans="1:13" s="16" customFormat="1" ht="30.75" customHeight="1">
      <c r="A6" s="250" t="s">
        <v>85</v>
      </c>
      <c r="B6" s="250" t="s">
        <v>86</v>
      </c>
      <c r="C6" s="250" t="s">
        <v>87</v>
      </c>
      <c r="D6" s="252" t="s">
        <v>88</v>
      </c>
      <c r="E6" s="253"/>
      <c r="F6" s="253"/>
      <c r="G6" s="254"/>
      <c r="H6" s="250" t="s">
        <v>89</v>
      </c>
      <c r="I6" s="15"/>
      <c r="J6" s="15"/>
      <c r="K6" s="15"/>
      <c r="L6" s="15"/>
      <c r="M6" s="15"/>
    </row>
    <row r="7" spans="1:13" s="16" customFormat="1" ht="21.75" customHeight="1">
      <c r="A7" s="251"/>
      <c r="B7" s="251"/>
      <c r="C7" s="251"/>
      <c r="D7" s="17" t="s">
        <v>90</v>
      </c>
      <c r="E7" s="17" t="s">
        <v>91</v>
      </c>
      <c r="F7" s="17" t="s">
        <v>92</v>
      </c>
      <c r="G7" s="17" t="s">
        <v>93</v>
      </c>
      <c r="H7" s="251" t="s">
        <v>94</v>
      </c>
      <c r="I7" s="15"/>
      <c r="J7" s="15"/>
      <c r="K7" s="15"/>
      <c r="L7" s="15"/>
      <c r="M7" s="15"/>
    </row>
    <row r="8" spans="1:13" ht="21.75" customHeight="1">
      <c r="A8" s="247" t="s">
        <v>95</v>
      </c>
      <c r="B8" s="247"/>
      <c r="C8" s="18">
        <f>SUM(C9:C40)</f>
        <v>32493</v>
      </c>
      <c r="D8" s="35">
        <f t="shared" ref="D8:H8" si="0">SUM(D9:D40)</f>
        <v>636</v>
      </c>
      <c r="E8" s="35">
        <f t="shared" si="0"/>
        <v>1387</v>
      </c>
      <c r="F8" s="35">
        <f t="shared" si="0"/>
        <v>3207</v>
      </c>
      <c r="G8" s="35">
        <f t="shared" si="0"/>
        <v>3165</v>
      </c>
      <c r="H8" s="35">
        <f t="shared" si="0"/>
        <v>7726</v>
      </c>
      <c r="I8" s="19"/>
      <c r="J8" s="20"/>
      <c r="K8" s="20"/>
      <c r="L8" s="20"/>
      <c r="M8" s="20"/>
    </row>
    <row r="9" spans="1:13" s="12" customFormat="1" ht="21.75" customHeight="1">
      <c r="A9" s="56">
        <v>1</v>
      </c>
      <c r="B9" s="53" t="s">
        <v>25</v>
      </c>
      <c r="C9" s="103">
        <v>1028</v>
      </c>
      <c r="D9" s="103">
        <v>34</v>
      </c>
      <c r="E9" s="103">
        <v>85</v>
      </c>
      <c r="F9" s="103">
        <v>115</v>
      </c>
      <c r="G9" s="103">
        <v>178</v>
      </c>
      <c r="H9" s="103">
        <f>D9+E9+F9+G9</f>
        <v>412</v>
      </c>
      <c r="I9" s="19"/>
      <c r="J9" s="19"/>
      <c r="K9" s="19"/>
      <c r="L9" s="19"/>
      <c r="M9" s="19"/>
    </row>
    <row r="10" spans="1:13" ht="21.75" customHeight="1">
      <c r="A10" s="56">
        <v>2</v>
      </c>
      <c r="B10" s="53" t="s">
        <v>26</v>
      </c>
      <c r="C10" s="103">
        <v>1501</v>
      </c>
      <c r="D10" s="103">
        <v>0</v>
      </c>
      <c r="E10" s="103">
        <v>26</v>
      </c>
      <c r="F10" s="103">
        <v>104</v>
      </c>
      <c r="G10" s="103">
        <v>47</v>
      </c>
      <c r="H10" s="103">
        <f>D10+E10+F10+G10</f>
        <v>177</v>
      </c>
      <c r="I10" s="19"/>
      <c r="J10" s="20"/>
      <c r="K10" s="20"/>
      <c r="L10" s="20"/>
      <c r="M10" s="20"/>
    </row>
    <row r="11" spans="1:13" ht="21.75" customHeight="1">
      <c r="A11" s="56">
        <v>3</v>
      </c>
      <c r="B11" s="53" t="s">
        <v>27</v>
      </c>
      <c r="C11" s="103">
        <v>1175</v>
      </c>
      <c r="D11" s="103">
        <v>0</v>
      </c>
      <c r="E11" s="103">
        <v>0</v>
      </c>
      <c r="F11" s="103">
        <v>0</v>
      </c>
      <c r="G11" s="103">
        <v>0</v>
      </c>
      <c r="H11" s="103"/>
      <c r="I11" s="19"/>
      <c r="J11" s="20"/>
      <c r="K11" s="20"/>
      <c r="L11" s="20"/>
      <c r="M11" s="20"/>
    </row>
    <row r="12" spans="1:13" ht="21.75" customHeight="1">
      <c r="A12" s="56">
        <v>4</v>
      </c>
      <c r="B12" s="53" t="s">
        <v>28</v>
      </c>
      <c r="C12" s="103"/>
      <c r="D12" s="103"/>
      <c r="E12" s="103"/>
      <c r="F12" s="103"/>
      <c r="G12" s="103"/>
      <c r="H12" s="103"/>
      <c r="I12" s="19"/>
      <c r="J12" s="20"/>
      <c r="K12" s="20"/>
      <c r="L12" s="20"/>
      <c r="M12" s="20"/>
    </row>
    <row r="13" spans="1:13" ht="21.75" customHeight="1">
      <c r="A13" s="56">
        <v>5</v>
      </c>
      <c r="B13" s="54" t="s">
        <v>29</v>
      </c>
      <c r="C13" s="103"/>
      <c r="D13" s="103"/>
      <c r="E13" s="103"/>
      <c r="F13" s="103"/>
      <c r="G13" s="103"/>
      <c r="H13" s="103"/>
      <c r="I13" s="19"/>
      <c r="J13" s="20"/>
      <c r="K13" s="20"/>
      <c r="L13" s="20"/>
      <c r="M13" s="20"/>
    </row>
    <row r="14" spans="1:13" ht="21.75" customHeight="1">
      <c r="A14" s="56">
        <v>6</v>
      </c>
      <c r="B14" s="53" t="s">
        <v>30</v>
      </c>
      <c r="C14" s="103">
        <v>1355</v>
      </c>
      <c r="D14" s="103"/>
      <c r="E14" s="103"/>
      <c r="F14" s="103">
        <v>266</v>
      </c>
      <c r="G14" s="103"/>
      <c r="H14" s="103">
        <v>266</v>
      </c>
      <c r="I14" s="19"/>
      <c r="J14" s="20"/>
      <c r="K14" s="20"/>
      <c r="L14" s="20"/>
      <c r="M14" s="20"/>
    </row>
    <row r="15" spans="1:13" ht="21.75" customHeight="1">
      <c r="A15" s="56">
        <v>7</v>
      </c>
      <c r="B15" s="53" t="s">
        <v>31</v>
      </c>
      <c r="C15" s="103">
        <v>1752</v>
      </c>
      <c r="D15" s="103"/>
      <c r="E15" s="103"/>
      <c r="F15" s="103">
        <v>398</v>
      </c>
      <c r="G15" s="103">
        <v>406</v>
      </c>
      <c r="H15" s="103">
        <v>804</v>
      </c>
      <c r="I15" s="19"/>
      <c r="J15" s="20"/>
      <c r="K15" s="20"/>
      <c r="L15" s="20"/>
      <c r="M15" s="20"/>
    </row>
    <row r="16" spans="1:13" ht="21.75" customHeight="1">
      <c r="A16" s="56">
        <v>8</v>
      </c>
      <c r="B16" s="53" t="s">
        <v>32</v>
      </c>
      <c r="C16" s="103">
        <v>1095</v>
      </c>
      <c r="D16" s="103">
        <v>0</v>
      </c>
      <c r="E16" s="103">
        <v>0</v>
      </c>
      <c r="F16" s="103">
        <v>196</v>
      </c>
      <c r="G16" s="103">
        <v>160</v>
      </c>
      <c r="H16" s="103">
        <f>SUM(F16,G16)</f>
        <v>356</v>
      </c>
      <c r="I16" s="19"/>
      <c r="J16" s="20"/>
      <c r="K16" s="20"/>
      <c r="L16" s="20"/>
      <c r="M16" s="20"/>
    </row>
    <row r="17" spans="1:13" s="23" customFormat="1" ht="21.75" customHeight="1">
      <c r="A17" s="56">
        <v>9</v>
      </c>
      <c r="B17" s="53" t="s">
        <v>33</v>
      </c>
      <c r="C17" s="103">
        <v>912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9"/>
      <c r="J17" s="22"/>
      <c r="K17" s="22"/>
      <c r="L17" s="22"/>
      <c r="M17" s="22"/>
    </row>
    <row r="18" spans="1:13" ht="21.75" customHeight="1">
      <c r="A18" s="56">
        <v>10</v>
      </c>
      <c r="B18" s="53" t="s">
        <v>34</v>
      </c>
      <c r="C18" s="103"/>
      <c r="D18" s="103"/>
      <c r="E18" s="103"/>
      <c r="F18" s="103"/>
      <c r="G18" s="103"/>
      <c r="H18" s="103"/>
      <c r="I18" s="19"/>
      <c r="J18" s="20"/>
      <c r="K18" s="20"/>
      <c r="L18" s="20"/>
      <c r="M18" s="20"/>
    </row>
    <row r="19" spans="1:13" ht="21.75" customHeight="1">
      <c r="A19" s="56">
        <v>11</v>
      </c>
      <c r="B19" s="53" t="s">
        <v>35</v>
      </c>
      <c r="C19" s="103">
        <v>865</v>
      </c>
      <c r="D19" s="103">
        <v>0</v>
      </c>
      <c r="E19" s="103">
        <v>138</v>
      </c>
      <c r="F19" s="103">
        <v>165</v>
      </c>
      <c r="G19" s="103">
        <v>193</v>
      </c>
      <c r="H19" s="103">
        <v>496</v>
      </c>
      <c r="I19" s="19"/>
      <c r="J19" s="20"/>
      <c r="K19" s="20"/>
      <c r="L19" s="20"/>
      <c r="M19" s="20"/>
    </row>
    <row r="20" spans="1:13" ht="21.75" customHeight="1">
      <c r="A20" s="56">
        <v>12</v>
      </c>
      <c r="B20" s="53" t="s">
        <v>36</v>
      </c>
      <c r="C20" s="103">
        <v>1117</v>
      </c>
      <c r="D20" s="103"/>
      <c r="E20" s="103"/>
      <c r="F20" s="103">
        <v>223</v>
      </c>
      <c r="G20" s="103">
        <v>209</v>
      </c>
      <c r="H20" s="103">
        <v>432</v>
      </c>
      <c r="I20" s="19"/>
      <c r="J20" s="20"/>
      <c r="K20" s="20"/>
      <c r="L20" s="20"/>
      <c r="M20" s="20"/>
    </row>
    <row r="21" spans="1:13" ht="21.75" customHeight="1">
      <c r="A21" s="56">
        <v>13</v>
      </c>
      <c r="B21" s="53" t="s">
        <v>37</v>
      </c>
      <c r="C21" s="103"/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9"/>
      <c r="J21" s="20"/>
      <c r="K21" s="20"/>
      <c r="L21" s="20"/>
      <c r="M21" s="20"/>
    </row>
    <row r="22" spans="1:13" ht="21.75" customHeight="1">
      <c r="A22" s="56">
        <v>14</v>
      </c>
      <c r="B22" s="53" t="s">
        <v>38</v>
      </c>
      <c r="C22" s="103"/>
      <c r="D22" s="103"/>
      <c r="E22" s="103"/>
      <c r="F22" s="103"/>
      <c r="G22" s="103"/>
      <c r="H22" s="103"/>
      <c r="I22" s="19"/>
      <c r="J22" s="20"/>
      <c r="K22" s="20"/>
      <c r="L22" s="20"/>
      <c r="M22" s="20"/>
    </row>
    <row r="23" spans="1:13" ht="21.75" customHeight="1">
      <c r="A23" s="56">
        <v>15</v>
      </c>
      <c r="B23" s="53" t="s">
        <v>57</v>
      </c>
      <c r="C23" s="103"/>
      <c r="D23" s="103"/>
      <c r="E23" s="103"/>
      <c r="F23" s="103"/>
      <c r="G23" s="103"/>
      <c r="H23" s="103"/>
      <c r="I23" s="19"/>
      <c r="J23" s="20"/>
      <c r="K23" s="20"/>
      <c r="L23" s="20"/>
      <c r="M23" s="20"/>
    </row>
    <row r="24" spans="1:13" ht="21.75" customHeight="1">
      <c r="A24" s="56">
        <v>16</v>
      </c>
      <c r="B24" s="52" t="s">
        <v>39</v>
      </c>
      <c r="C24" s="103">
        <v>2690</v>
      </c>
      <c r="D24" s="103">
        <v>206</v>
      </c>
      <c r="E24" s="103">
        <v>376</v>
      </c>
      <c r="F24" s="103">
        <v>461</v>
      </c>
      <c r="G24" s="103">
        <v>405</v>
      </c>
      <c r="H24" s="103">
        <v>1448</v>
      </c>
      <c r="I24" s="19"/>
      <c r="J24" s="20"/>
      <c r="K24" s="20"/>
      <c r="L24" s="20"/>
      <c r="M24" s="20"/>
    </row>
    <row r="25" spans="1:13" ht="21.75" customHeight="1">
      <c r="A25" s="56">
        <v>17</v>
      </c>
      <c r="B25" s="52" t="s">
        <v>40</v>
      </c>
      <c r="C25" s="103"/>
      <c r="D25" s="103"/>
      <c r="E25" s="103"/>
      <c r="F25" s="103"/>
      <c r="G25" s="103"/>
      <c r="H25" s="103"/>
      <c r="I25" s="19"/>
      <c r="J25" s="20"/>
      <c r="K25" s="20"/>
      <c r="L25" s="20"/>
      <c r="M25" s="20"/>
    </row>
    <row r="26" spans="1:13" ht="21.75" customHeight="1">
      <c r="A26" s="56">
        <v>18</v>
      </c>
      <c r="B26" s="53" t="s">
        <v>41</v>
      </c>
      <c r="C26" s="103">
        <v>1121</v>
      </c>
      <c r="D26" s="103"/>
      <c r="E26" s="103">
        <v>81</v>
      </c>
      <c r="F26" s="103"/>
      <c r="G26" s="103">
        <v>181</v>
      </c>
      <c r="H26" s="103">
        <v>262</v>
      </c>
      <c r="I26" s="19"/>
      <c r="J26" s="20"/>
      <c r="K26" s="20"/>
      <c r="L26" s="20"/>
      <c r="M26" s="20"/>
    </row>
    <row r="27" spans="1:13" ht="21.75" customHeight="1">
      <c r="A27" s="56">
        <v>19</v>
      </c>
      <c r="B27" s="53" t="s">
        <v>42</v>
      </c>
      <c r="C27" s="103">
        <v>859</v>
      </c>
      <c r="D27" s="103">
        <v>2</v>
      </c>
      <c r="E27" s="103">
        <v>9</v>
      </c>
      <c r="F27" s="103">
        <v>8</v>
      </c>
      <c r="G27" s="103">
        <v>19</v>
      </c>
      <c r="H27" s="103">
        <v>38</v>
      </c>
      <c r="I27" s="19"/>
      <c r="J27" s="20"/>
      <c r="K27" s="20"/>
      <c r="L27" s="20"/>
      <c r="M27" s="20"/>
    </row>
    <row r="28" spans="1:13" ht="21.75" customHeight="1">
      <c r="A28" s="56">
        <v>20</v>
      </c>
      <c r="B28" s="53" t="s">
        <v>43</v>
      </c>
      <c r="C28" s="103"/>
      <c r="D28" s="103"/>
      <c r="E28" s="103"/>
      <c r="F28" s="103"/>
      <c r="G28" s="103"/>
      <c r="H28" s="103"/>
      <c r="I28" s="19"/>
      <c r="J28" s="20"/>
      <c r="K28" s="20"/>
      <c r="L28" s="20"/>
      <c r="M28" s="20"/>
    </row>
    <row r="29" spans="1:13" ht="21.75" customHeight="1">
      <c r="A29" s="56">
        <v>21</v>
      </c>
      <c r="B29" s="53" t="s">
        <v>44</v>
      </c>
      <c r="C29" s="103">
        <v>675</v>
      </c>
      <c r="D29" s="103">
        <v>0</v>
      </c>
      <c r="E29" s="103">
        <v>41</v>
      </c>
      <c r="F29" s="103">
        <v>50</v>
      </c>
      <c r="G29" s="103">
        <v>37</v>
      </c>
      <c r="H29" s="103">
        <v>128</v>
      </c>
      <c r="I29" s="19"/>
      <c r="J29" s="20"/>
      <c r="K29" s="20"/>
      <c r="L29" s="20"/>
      <c r="M29" s="20"/>
    </row>
    <row r="30" spans="1:13" ht="21.75" customHeight="1">
      <c r="A30" s="56">
        <v>22</v>
      </c>
      <c r="B30" s="53" t="s">
        <v>45</v>
      </c>
      <c r="C30" s="103">
        <v>1061</v>
      </c>
      <c r="D30" s="103">
        <v>0</v>
      </c>
      <c r="E30" s="103">
        <v>48</v>
      </c>
      <c r="F30" s="103">
        <v>32</v>
      </c>
      <c r="G30" s="103">
        <v>26</v>
      </c>
      <c r="H30" s="103">
        <v>106</v>
      </c>
      <c r="I30" s="19"/>
      <c r="J30" s="20"/>
      <c r="K30" s="20"/>
      <c r="L30" s="20"/>
      <c r="M30" s="20"/>
    </row>
    <row r="31" spans="1:13" ht="21.75" customHeight="1">
      <c r="A31" s="56">
        <v>23</v>
      </c>
      <c r="B31" s="53" t="s">
        <v>46</v>
      </c>
      <c r="C31" s="103">
        <v>1373</v>
      </c>
      <c r="D31" s="103">
        <v>0</v>
      </c>
      <c r="E31" s="103">
        <v>0</v>
      </c>
      <c r="F31" s="103">
        <v>64</v>
      </c>
      <c r="G31" s="103">
        <v>57</v>
      </c>
      <c r="H31" s="103">
        <v>121</v>
      </c>
      <c r="I31" s="19"/>
      <c r="J31" s="20"/>
      <c r="K31" s="20"/>
      <c r="L31" s="20"/>
      <c r="M31" s="20"/>
    </row>
    <row r="32" spans="1:13" ht="21.75" customHeight="1">
      <c r="A32" s="56">
        <v>24</v>
      </c>
      <c r="B32" s="53" t="s">
        <v>47</v>
      </c>
      <c r="C32" s="103"/>
      <c r="D32" s="103"/>
      <c r="E32" s="103">
        <v>31</v>
      </c>
      <c r="F32" s="103">
        <v>77</v>
      </c>
      <c r="G32" s="103">
        <v>47</v>
      </c>
      <c r="H32" s="103">
        <v>155</v>
      </c>
      <c r="I32" s="19"/>
      <c r="J32" s="20"/>
      <c r="K32" s="20"/>
      <c r="L32" s="20"/>
      <c r="M32" s="20"/>
    </row>
    <row r="33" spans="1:13" s="23" customFormat="1" ht="21.75" customHeight="1">
      <c r="A33" s="56">
        <v>25</v>
      </c>
      <c r="B33" s="53" t="s">
        <v>48</v>
      </c>
      <c r="C33" s="103">
        <v>1525</v>
      </c>
      <c r="D33" s="103">
        <v>0</v>
      </c>
      <c r="E33" s="103">
        <v>0</v>
      </c>
      <c r="F33" s="103">
        <v>220</v>
      </c>
      <c r="G33" s="103">
        <v>250</v>
      </c>
      <c r="H33" s="103">
        <v>470</v>
      </c>
      <c r="I33" s="19"/>
      <c r="J33" s="22"/>
      <c r="K33" s="22"/>
      <c r="L33" s="22"/>
      <c r="M33" s="22"/>
    </row>
    <row r="34" spans="1:13" ht="21.75" customHeight="1">
      <c r="A34" s="56">
        <v>26</v>
      </c>
      <c r="B34" s="53" t="s">
        <v>50</v>
      </c>
      <c r="C34" s="103">
        <v>1003</v>
      </c>
      <c r="D34" s="103"/>
      <c r="E34" s="103"/>
      <c r="F34" s="103"/>
      <c r="G34" s="103">
        <v>117</v>
      </c>
      <c r="H34" s="103">
        <v>117</v>
      </c>
      <c r="I34" s="19"/>
      <c r="J34" s="20"/>
      <c r="K34" s="20"/>
      <c r="L34" s="20"/>
      <c r="M34" s="20"/>
    </row>
    <row r="35" spans="1:13" ht="21.75" customHeight="1">
      <c r="A35" s="56">
        <v>27</v>
      </c>
      <c r="B35" s="53" t="s">
        <v>52</v>
      </c>
      <c r="C35" s="103">
        <v>2665</v>
      </c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9"/>
      <c r="J35" s="20"/>
      <c r="K35" s="20"/>
      <c r="L35" s="20"/>
      <c r="M35" s="20"/>
    </row>
    <row r="36" spans="1:13" ht="21.75" customHeight="1">
      <c r="A36" s="56">
        <v>28</v>
      </c>
      <c r="B36" s="53" t="s">
        <v>53</v>
      </c>
      <c r="C36" s="103">
        <v>2633</v>
      </c>
      <c r="D36" s="103">
        <v>0</v>
      </c>
      <c r="E36" s="103">
        <v>254</v>
      </c>
      <c r="F36" s="103">
        <v>188</v>
      </c>
      <c r="G36" s="103">
        <v>115</v>
      </c>
      <c r="H36" s="103">
        <v>557</v>
      </c>
      <c r="I36" s="19"/>
      <c r="J36" s="20"/>
      <c r="K36" s="20"/>
      <c r="L36" s="20"/>
      <c r="M36" s="20"/>
    </row>
    <row r="37" spans="1:13" ht="21.75" customHeight="1">
      <c r="A37" s="56">
        <v>29</v>
      </c>
      <c r="B37" s="53" t="s">
        <v>54</v>
      </c>
      <c r="C37" s="103">
        <v>1871</v>
      </c>
      <c r="D37" s="103">
        <v>126</v>
      </c>
      <c r="E37" s="103">
        <v>144</v>
      </c>
      <c r="F37" s="103">
        <v>158</v>
      </c>
      <c r="G37" s="103">
        <v>121</v>
      </c>
      <c r="H37" s="103">
        <v>549</v>
      </c>
      <c r="I37" s="19"/>
      <c r="J37" s="20"/>
      <c r="K37" s="20"/>
      <c r="L37" s="20"/>
      <c r="M37" s="20"/>
    </row>
    <row r="38" spans="1:13" ht="21.75" customHeight="1">
      <c r="A38" s="56">
        <v>30</v>
      </c>
      <c r="B38" s="53" t="s">
        <v>58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9"/>
      <c r="J38" s="20"/>
      <c r="K38" s="20"/>
      <c r="L38" s="20"/>
      <c r="M38" s="20"/>
    </row>
    <row r="39" spans="1:13" ht="21.75" customHeight="1">
      <c r="A39" s="56">
        <v>31</v>
      </c>
      <c r="B39" s="54" t="s">
        <v>55</v>
      </c>
      <c r="C39" s="103">
        <v>1896</v>
      </c>
      <c r="D39" s="103"/>
      <c r="E39" s="103"/>
      <c r="F39" s="103">
        <v>300</v>
      </c>
      <c r="G39" s="103">
        <v>249</v>
      </c>
      <c r="H39" s="103">
        <v>549</v>
      </c>
    </row>
    <row r="40" spans="1:13" ht="21.75" customHeight="1">
      <c r="A40" s="56">
        <v>32</v>
      </c>
      <c r="B40" s="55" t="s">
        <v>56</v>
      </c>
      <c r="C40" s="103">
        <v>2321</v>
      </c>
      <c r="D40" s="103">
        <v>268</v>
      </c>
      <c r="E40" s="103">
        <v>154</v>
      </c>
      <c r="F40" s="103">
        <v>182</v>
      </c>
      <c r="G40" s="103">
        <v>348</v>
      </c>
      <c r="H40" s="103">
        <v>283</v>
      </c>
      <c r="I40" s="32">
        <v>1235</v>
      </c>
    </row>
    <row r="41" spans="1:13" s="36" customFormat="1" ht="21.75" customHeight="1">
      <c r="A41" s="33"/>
      <c r="B41" s="34"/>
      <c r="C41" s="37"/>
      <c r="D41" s="37"/>
      <c r="E41" s="37"/>
      <c r="F41" s="37"/>
      <c r="G41" s="37"/>
      <c r="H41" s="37"/>
    </row>
    <row r="42" spans="1:13" ht="21.75" customHeight="1">
      <c r="A42" s="26">
        <v>33</v>
      </c>
      <c r="B42" s="3" t="s">
        <v>62</v>
      </c>
      <c r="C42" s="25"/>
      <c r="D42" s="25"/>
      <c r="E42" s="25"/>
      <c r="F42" s="25"/>
      <c r="G42" s="25"/>
      <c r="H42" s="25"/>
    </row>
    <row r="43" spans="1:13" ht="21.75" customHeight="1">
      <c r="A43" s="26">
        <v>34</v>
      </c>
      <c r="B43" s="3" t="s">
        <v>61</v>
      </c>
      <c r="C43" s="25"/>
      <c r="D43" s="25"/>
      <c r="E43" s="25"/>
      <c r="F43" s="25"/>
      <c r="G43" s="25"/>
      <c r="H43" s="25"/>
    </row>
    <row r="44" spans="1:13" ht="21.75" customHeight="1">
      <c r="A44" s="26">
        <v>35</v>
      </c>
      <c r="B44" s="3" t="s">
        <v>60</v>
      </c>
      <c r="C44" s="37">
        <f>SUM(D44:H44)</f>
        <v>153</v>
      </c>
      <c r="D44" s="37">
        <v>38</v>
      </c>
      <c r="E44" s="37">
        <v>30</v>
      </c>
      <c r="F44" s="37">
        <v>16</v>
      </c>
      <c r="G44" s="37">
        <v>28</v>
      </c>
      <c r="H44" s="37">
        <v>41</v>
      </c>
      <c r="I44" s="37">
        <f>SUM(D44:H44)</f>
        <v>153</v>
      </c>
    </row>
    <row r="45" spans="1:13" ht="21.75" customHeight="1">
      <c r="A45" s="2">
        <v>36</v>
      </c>
      <c r="B45" s="3" t="s">
        <v>59</v>
      </c>
      <c r="C45" s="25"/>
      <c r="D45" s="25"/>
      <c r="E45" s="25"/>
      <c r="F45" s="25"/>
      <c r="G45" s="25"/>
      <c r="H45" s="25"/>
    </row>
  </sheetData>
  <mergeCells count="11">
    <mergeCell ref="A8:B8"/>
    <mergeCell ref="F1:H1"/>
    <mergeCell ref="A2:D2"/>
    <mergeCell ref="F2:H2"/>
    <mergeCell ref="A3:H3"/>
    <mergeCell ref="A4:H4"/>
    <mergeCell ref="A6:A7"/>
    <mergeCell ref="B6:B7"/>
    <mergeCell ref="C6:C7"/>
    <mergeCell ref="D6:G6"/>
    <mergeCell ref="H6:H7"/>
  </mergeCells>
  <dataValidations count="1">
    <dataValidation type="whole" allowBlank="1" showErrorMessage="1" errorTitle="Lỗi nhập dữ liệu" error="Chỉ nhập dữ liệu số tối đa 2000" sqref="D22:F22 IZ22:JB22 SV22:SX22 ACR22:ACT22 AMN22:AMP22 AWJ22:AWL22 BGF22:BGH22 BQB22:BQD22 BZX22:BZZ22 CJT22:CJV22 CTP22:CTR22 DDL22:DDN22 DNH22:DNJ22 DXD22:DXF22 EGZ22:EHB22 EQV22:EQX22 FAR22:FAT22 FKN22:FKP22 FUJ22:FUL22 GEF22:GEH22 GOB22:GOD22 GXX22:GXZ22 HHT22:HHV22 HRP22:HRR22 IBL22:IBN22 ILH22:ILJ22 IVD22:IVF22 JEZ22:JFB22 JOV22:JOX22 JYR22:JYT22 KIN22:KIP22 KSJ22:KSL22 LCF22:LCH22 LMB22:LMD22 LVX22:LVZ22 MFT22:MFV22 MPP22:MPR22 MZL22:MZN22 NJH22:NJJ22 NTD22:NTF22 OCZ22:ODB22 OMV22:OMX22 OWR22:OWT22 PGN22:PGP22 PQJ22:PQL22 QAF22:QAH22 QKB22:QKD22 QTX22:QTZ22 RDT22:RDV22 RNP22:RNR22 RXL22:RXN22 SHH22:SHJ22 SRD22:SRF22 TAZ22:TBB22 TKV22:TKX22 TUR22:TUT22 UEN22:UEP22 UOJ22:UOL22 UYF22:UYH22 VIB22:VID22 VRX22:VRZ22 WBT22:WBV22 WLP22:WLR22 WVL22:WVN22 D65478:F65478 IZ65478:JB65478 SV65478:SX65478 ACR65478:ACT65478 AMN65478:AMP65478 AWJ65478:AWL65478 BGF65478:BGH65478 BQB65478:BQD65478 BZX65478:BZZ65478 CJT65478:CJV65478 CTP65478:CTR65478 DDL65478:DDN65478 DNH65478:DNJ65478 DXD65478:DXF65478 EGZ65478:EHB65478 EQV65478:EQX65478 FAR65478:FAT65478 FKN65478:FKP65478 FUJ65478:FUL65478 GEF65478:GEH65478 GOB65478:GOD65478 GXX65478:GXZ65478 HHT65478:HHV65478 HRP65478:HRR65478 IBL65478:IBN65478 ILH65478:ILJ65478 IVD65478:IVF65478 JEZ65478:JFB65478 JOV65478:JOX65478 JYR65478:JYT65478 KIN65478:KIP65478 KSJ65478:KSL65478 LCF65478:LCH65478 LMB65478:LMD65478 LVX65478:LVZ65478 MFT65478:MFV65478 MPP65478:MPR65478 MZL65478:MZN65478 NJH65478:NJJ65478 NTD65478:NTF65478 OCZ65478:ODB65478 OMV65478:OMX65478 OWR65478:OWT65478 PGN65478:PGP65478 PQJ65478:PQL65478 QAF65478:QAH65478 QKB65478:QKD65478 QTX65478:QTZ65478 RDT65478:RDV65478 RNP65478:RNR65478 RXL65478:RXN65478 SHH65478:SHJ65478 SRD65478:SRF65478 TAZ65478:TBB65478 TKV65478:TKX65478 TUR65478:TUT65478 UEN65478:UEP65478 UOJ65478:UOL65478 UYF65478:UYH65478 VIB65478:VID65478 VRX65478:VRZ65478 WBT65478:WBV65478 WLP65478:WLR65478 WVL65478:WVN65478 D131014:F131014 IZ131014:JB131014 SV131014:SX131014 ACR131014:ACT131014 AMN131014:AMP131014 AWJ131014:AWL131014 BGF131014:BGH131014 BQB131014:BQD131014 BZX131014:BZZ131014 CJT131014:CJV131014 CTP131014:CTR131014 DDL131014:DDN131014 DNH131014:DNJ131014 DXD131014:DXF131014 EGZ131014:EHB131014 EQV131014:EQX131014 FAR131014:FAT131014 FKN131014:FKP131014 FUJ131014:FUL131014 GEF131014:GEH131014 GOB131014:GOD131014 GXX131014:GXZ131014 HHT131014:HHV131014 HRP131014:HRR131014 IBL131014:IBN131014 ILH131014:ILJ131014 IVD131014:IVF131014 JEZ131014:JFB131014 JOV131014:JOX131014 JYR131014:JYT131014 KIN131014:KIP131014 KSJ131014:KSL131014 LCF131014:LCH131014 LMB131014:LMD131014 LVX131014:LVZ131014 MFT131014:MFV131014 MPP131014:MPR131014 MZL131014:MZN131014 NJH131014:NJJ131014 NTD131014:NTF131014 OCZ131014:ODB131014 OMV131014:OMX131014 OWR131014:OWT131014 PGN131014:PGP131014 PQJ131014:PQL131014 QAF131014:QAH131014 QKB131014:QKD131014 QTX131014:QTZ131014 RDT131014:RDV131014 RNP131014:RNR131014 RXL131014:RXN131014 SHH131014:SHJ131014 SRD131014:SRF131014 TAZ131014:TBB131014 TKV131014:TKX131014 TUR131014:TUT131014 UEN131014:UEP131014 UOJ131014:UOL131014 UYF131014:UYH131014 VIB131014:VID131014 VRX131014:VRZ131014 WBT131014:WBV131014 WLP131014:WLR131014 WVL131014:WVN131014 D196550:F196550 IZ196550:JB196550 SV196550:SX196550 ACR196550:ACT196550 AMN196550:AMP196550 AWJ196550:AWL196550 BGF196550:BGH196550 BQB196550:BQD196550 BZX196550:BZZ196550 CJT196550:CJV196550 CTP196550:CTR196550 DDL196550:DDN196550 DNH196550:DNJ196550 DXD196550:DXF196550 EGZ196550:EHB196550 EQV196550:EQX196550 FAR196550:FAT196550 FKN196550:FKP196550 FUJ196550:FUL196550 GEF196550:GEH196550 GOB196550:GOD196550 GXX196550:GXZ196550 HHT196550:HHV196550 HRP196550:HRR196550 IBL196550:IBN196550 ILH196550:ILJ196550 IVD196550:IVF196550 JEZ196550:JFB196550 JOV196550:JOX196550 JYR196550:JYT196550 KIN196550:KIP196550 KSJ196550:KSL196550 LCF196550:LCH196550 LMB196550:LMD196550 LVX196550:LVZ196550 MFT196550:MFV196550 MPP196550:MPR196550 MZL196550:MZN196550 NJH196550:NJJ196550 NTD196550:NTF196550 OCZ196550:ODB196550 OMV196550:OMX196550 OWR196550:OWT196550 PGN196550:PGP196550 PQJ196550:PQL196550 QAF196550:QAH196550 QKB196550:QKD196550 QTX196550:QTZ196550 RDT196550:RDV196550 RNP196550:RNR196550 RXL196550:RXN196550 SHH196550:SHJ196550 SRD196550:SRF196550 TAZ196550:TBB196550 TKV196550:TKX196550 TUR196550:TUT196550 UEN196550:UEP196550 UOJ196550:UOL196550 UYF196550:UYH196550 VIB196550:VID196550 VRX196550:VRZ196550 WBT196550:WBV196550 WLP196550:WLR196550 WVL196550:WVN196550 D262086:F262086 IZ262086:JB262086 SV262086:SX262086 ACR262086:ACT262086 AMN262086:AMP262086 AWJ262086:AWL262086 BGF262086:BGH262086 BQB262086:BQD262086 BZX262086:BZZ262086 CJT262086:CJV262086 CTP262086:CTR262086 DDL262086:DDN262086 DNH262086:DNJ262086 DXD262086:DXF262086 EGZ262086:EHB262086 EQV262086:EQX262086 FAR262086:FAT262086 FKN262086:FKP262086 FUJ262086:FUL262086 GEF262086:GEH262086 GOB262086:GOD262086 GXX262086:GXZ262086 HHT262086:HHV262086 HRP262086:HRR262086 IBL262086:IBN262086 ILH262086:ILJ262086 IVD262086:IVF262086 JEZ262086:JFB262086 JOV262086:JOX262086 JYR262086:JYT262086 KIN262086:KIP262086 KSJ262086:KSL262086 LCF262086:LCH262086 LMB262086:LMD262086 LVX262086:LVZ262086 MFT262086:MFV262086 MPP262086:MPR262086 MZL262086:MZN262086 NJH262086:NJJ262086 NTD262086:NTF262086 OCZ262086:ODB262086 OMV262086:OMX262086 OWR262086:OWT262086 PGN262086:PGP262086 PQJ262086:PQL262086 QAF262086:QAH262086 QKB262086:QKD262086 QTX262086:QTZ262086 RDT262086:RDV262086 RNP262086:RNR262086 RXL262086:RXN262086 SHH262086:SHJ262086 SRD262086:SRF262086 TAZ262086:TBB262086 TKV262086:TKX262086 TUR262086:TUT262086 UEN262086:UEP262086 UOJ262086:UOL262086 UYF262086:UYH262086 VIB262086:VID262086 VRX262086:VRZ262086 WBT262086:WBV262086 WLP262086:WLR262086 WVL262086:WVN262086 D327622:F327622 IZ327622:JB327622 SV327622:SX327622 ACR327622:ACT327622 AMN327622:AMP327622 AWJ327622:AWL327622 BGF327622:BGH327622 BQB327622:BQD327622 BZX327622:BZZ327622 CJT327622:CJV327622 CTP327622:CTR327622 DDL327622:DDN327622 DNH327622:DNJ327622 DXD327622:DXF327622 EGZ327622:EHB327622 EQV327622:EQX327622 FAR327622:FAT327622 FKN327622:FKP327622 FUJ327622:FUL327622 GEF327622:GEH327622 GOB327622:GOD327622 GXX327622:GXZ327622 HHT327622:HHV327622 HRP327622:HRR327622 IBL327622:IBN327622 ILH327622:ILJ327622 IVD327622:IVF327622 JEZ327622:JFB327622 JOV327622:JOX327622 JYR327622:JYT327622 KIN327622:KIP327622 KSJ327622:KSL327622 LCF327622:LCH327622 LMB327622:LMD327622 LVX327622:LVZ327622 MFT327622:MFV327622 MPP327622:MPR327622 MZL327622:MZN327622 NJH327622:NJJ327622 NTD327622:NTF327622 OCZ327622:ODB327622 OMV327622:OMX327622 OWR327622:OWT327622 PGN327622:PGP327622 PQJ327622:PQL327622 QAF327622:QAH327622 QKB327622:QKD327622 QTX327622:QTZ327622 RDT327622:RDV327622 RNP327622:RNR327622 RXL327622:RXN327622 SHH327622:SHJ327622 SRD327622:SRF327622 TAZ327622:TBB327622 TKV327622:TKX327622 TUR327622:TUT327622 UEN327622:UEP327622 UOJ327622:UOL327622 UYF327622:UYH327622 VIB327622:VID327622 VRX327622:VRZ327622 WBT327622:WBV327622 WLP327622:WLR327622 WVL327622:WVN327622 D393158:F393158 IZ393158:JB393158 SV393158:SX393158 ACR393158:ACT393158 AMN393158:AMP393158 AWJ393158:AWL393158 BGF393158:BGH393158 BQB393158:BQD393158 BZX393158:BZZ393158 CJT393158:CJV393158 CTP393158:CTR393158 DDL393158:DDN393158 DNH393158:DNJ393158 DXD393158:DXF393158 EGZ393158:EHB393158 EQV393158:EQX393158 FAR393158:FAT393158 FKN393158:FKP393158 FUJ393158:FUL393158 GEF393158:GEH393158 GOB393158:GOD393158 GXX393158:GXZ393158 HHT393158:HHV393158 HRP393158:HRR393158 IBL393158:IBN393158 ILH393158:ILJ393158 IVD393158:IVF393158 JEZ393158:JFB393158 JOV393158:JOX393158 JYR393158:JYT393158 KIN393158:KIP393158 KSJ393158:KSL393158 LCF393158:LCH393158 LMB393158:LMD393158 LVX393158:LVZ393158 MFT393158:MFV393158 MPP393158:MPR393158 MZL393158:MZN393158 NJH393158:NJJ393158 NTD393158:NTF393158 OCZ393158:ODB393158 OMV393158:OMX393158 OWR393158:OWT393158 PGN393158:PGP393158 PQJ393158:PQL393158 QAF393158:QAH393158 QKB393158:QKD393158 QTX393158:QTZ393158 RDT393158:RDV393158 RNP393158:RNR393158 RXL393158:RXN393158 SHH393158:SHJ393158 SRD393158:SRF393158 TAZ393158:TBB393158 TKV393158:TKX393158 TUR393158:TUT393158 UEN393158:UEP393158 UOJ393158:UOL393158 UYF393158:UYH393158 VIB393158:VID393158 VRX393158:VRZ393158 WBT393158:WBV393158 WLP393158:WLR393158 WVL393158:WVN393158 D458694:F458694 IZ458694:JB458694 SV458694:SX458694 ACR458694:ACT458694 AMN458694:AMP458694 AWJ458694:AWL458694 BGF458694:BGH458694 BQB458694:BQD458694 BZX458694:BZZ458694 CJT458694:CJV458694 CTP458694:CTR458694 DDL458694:DDN458694 DNH458694:DNJ458694 DXD458694:DXF458694 EGZ458694:EHB458694 EQV458694:EQX458694 FAR458694:FAT458694 FKN458694:FKP458694 FUJ458694:FUL458694 GEF458694:GEH458694 GOB458694:GOD458694 GXX458694:GXZ458694 HHT458694:HHV458694 HRP458694:HRR458694 IBL458694:IBN458694 ILH458694:ILJ458694 IVD458694:IVF458694 JEZ458694:JFB458694 JOV458694:JOX458694 JYR458694:JYT458694 KIN458694:KIP458694 KSJ458694:KSL458694 LCF458694:LCH458694 LMB458694:LMD458694 LVX458694:LVZ458694 MFT458694:MFV458694 MPP458694:MPR458694 MZL458694:MZN458694 NJH458694:NJJ458694 NTD458694:NTF458694 OCZ458694:ODB458694 OMV458694:OMX458694 OWR458694:OWT458694 PGN458694:PGP458694 PQJ458694:PQL458694 QAF458694:QAH458694 QKB458694:QKD458694 QTX458694:QTZ458694 RDT458694:RDV458694 RNP458694:RNR458694 RXL458694:RXN458694 SHH458694:SHJ458694 SRD458694:SRF458694 TAZ458694:TBB458694 TKV458694:TKX458694 TUR458694:TUT458694 UEN458694:UEP458694 UOJ458694:UOL458694 UYF458694:UYH458694 VIB458694:VID458694 VRX458694:VRZ458694 WBT458694:WBV458694 WLP458694:WLR458694 WVL458694:WVN458694 D524230:F524230 IZ524230:JB524230 SV524230:SX524230 ACR524230:ACT524230 AMN524230:AMP524230 AWJ524230:AWL524230 BGF524230:BGH524230 BQB524230:BQD524230 BZX524230:BZZ524230 CJT524230:CJV524230 CTP524230:CTR524230 DDL524230:DDN524230 DNH524230:DNJ524230 DXD524230:DXF524230 EGZ524230:EHB524230 EQV524230:EQX524230 FAR524230:FAT524230 FKN524230:FKP524230 FUJ524230:FUL524230 GEF524230:GEH524230 GOB524230:GOD524230 GXX524230:GXZ524230 HHT524230:HHV524230 HRP524230:HRR524230 IBL524230:IBN524230 ILH524230:ILJ524230 IVD524230:IVF524230 JEZ524230:JFB524230 JOV524230:JOX524230 JYR524230:JYT524230 KIN524230:KIP524230 KSJ524230:KSL524230 LCF524230:LCH524230 LMB524230:LMD524230 LVX524230:LVZ524230 MFT524230:MFV524230 MPP524230:MPR524230 MZL524230:MZN524230 NJH524230:NJJ524230 NTD524230:NTF524230 OCZ524230:ODB524230 OMV524230:OMX524230 OWR524230:OWT524230 PGN524230:PGP524230 PQJ524230:PQL524230 QAF524230:QAH524230 QKB524230:QKD524230 QTX524230:QTZ524230 RDT524230:RDV524230 RNP524230:RNR524230 RXL524230:RXN524230 SHH524230:SHJ524230 SRD524230:SRF524230 TAZ524230:TBB524230 TKV524230:TKX524230 TUR524230:TUT524230 UEN524230:UEP524230 UOJ524230:UOL524230 UYF524230:UYH524230 VIB524230:VID524230 VRX524230:VRZ524230 WBT524230:WBV524230 WLP524230:WLR524230 WVL524230:WVN524230 D589766:F589766 IZ589766:JB589766 SV589766:SX589766 ACR589766:ACT589766 AMN589766:AMP589766 AWJ589766:AWL589766 BGF589766:BGH589766 BQB589766:BQD589766 BZX589766:BZZ589766 CJT589766:CJV589766 CTP589766:CTR589766 DDL589766:DDN589766 DNH589766:DNJ589766 DXD589766:DXF589766 EGZ589766:EHB589766 EQV589766:EQX589766 FAR589766:FAT589766 FKN589766:FKP589766 FUJ589766:FUL589766 GEF589766:GEH589766 GOB589766:GOD589766 GXX589766:GXZ589766 HHT589766:HHV589766 HRP589766:HRR589766 IBL589766:IBN589766 ILH589766:ILJ589766 IVD589766:IVF589766 JEZ589766:JFB589766 JOV589766:JOX589766 JYR589766:JYT589766 KIN589766:KIP589766 KSJ589766:KSL589766 LCF589766:LCH589766 LMB589766:LMD589766 LVX589766:LVZ589766 MFT589766:MFV589766 MPP589766:MPR589766 MZL589766:MZN589766 NJH589766:NJJ589766 NTD589766:NTF589766 OCZ589766:ODB589766 OMV589766:OMX589766 OWR589766:OWT589766 PGN589766:PGP589766 PQJ589766:PQL589766 QAF589766:QAH589766 QKB589766:QKD589766 QTX589766:QTZ589766 RDT589766:RDV589766 RNP589766:RNR589766 RXL589766:RXN589766 SHH589766:SHJ589766 SRD589766:SRF589766 TAZ589766:TBB589766 TKV589766:TKX589766 TUR589766:TUT589766 UEN589766:UEP589766 UOJ589766:UOL589766 UYF589766:UYH589766 VIB589766:VID589766 VRX589766:VRZ589766 WBT589766:WBV589766 WLP589766:WLR589766 WVL589766:WVN589766 D655302:F655302 IZ655302:JB655302 SV655302:SX655302 ACR655302:ACT655302 AMN655302:AMP655302 AWJ655302:AWL655302 BGF655302:BGH655302 BQB655302:BQD655302 BZX655302:BZZ655302 CJT655302:CJV655302 CTP655302:CTR655302 DDL655302:DDN655302 DNH655302:DNJ655302 DXD655302:DXF655302 EGZ655302:EHB655302 EQV655302:EQX655302 FAR655302:FAT655302 FKN655302:FKP655302 FUJ655302:FUL655302 GEF655302:GEH655302 GOB655302:GOD655302 GXX655302:GXZ655302 HHT655302:HHV655302 HRP655302:HRR655302 IBL655302:IBN655302 ILH655302:ILJ655302 IVD655302:IVF655302 JEZ655302:JFB655302 JOV655302:JOX655302 JYR655302:JYT655302 KIN655302:KIP655302 KSJ655302:KSL655302 LCF655302:LCH655302 LMB655302:LMD655302 LVX655302:LVZ655302 MFT655302:MFV655302 MPP655302:MPR655302 MZL655302:MZN655302 NJH655302:NJJ655302 NTD655302:NTF655302 OCZ655302:ODB655302 OMV655302:OMX655302 OWR655302:OWT655302 PGN655302:PGP655302 PQJ655302:PQL655302 QAF655302:QAH655302 QKB655302:QKD655302 QTX655302:QTZ655302 RDT655302:RDV655302 RNP655302:RNR655302 RXL655302:RXN655302 SHH655302:SHJ655302 SRD655302:SRF655302 TAZ655302:TBB655302 TKV655302:TKX655302 TUR655302:TUT655302 UEN655302:UEP655302 UOJ655302:UOL655302 UYF655302:UYH655302 VIB655302:VID655302 VRX655302:VRZ655302 WBT655302:WBV655302 WLP655302:WLR655302 WVL655302:WVN655302 D720838:F720838 IZ720838:JB720838 SV720838:SX720838 ACR720838:ACT720838 AMN720838:AMP720838 AWJ720838:AWL720838 BGF720838:BGH720838 BQB720838:BQD720838 BZX720838:BZZ720838 CJT720838:CJV720838 CTP720838:CTR720838 DDL720838:DDN720838 DNH720838:DNJ720838 DXD720838:DXF720838 EGZ720838:EHB720838 EQV720838:EQX720838 FAR720838:FAT720838 FKN720838:FKP720838 FUJ720838:FUL720838 GEF720838:GEH720838 GOB720838:GOD720838 GXX720838:GXZ720838 HHT720838:HHV720838 HRP720838:HRR720838 IBL720838:IBN720838 ILH720838:ILJ720838 IVD720838:IVF720838 JEZ720838:JFB720838 JOV720838:JOX720838 JYR720838:JYT720838 KIN720838:KIP720838 KSJ720838:KSL720838 LCF720838:LCH720838 LMB720838:LMD720838 LVX720838:LVZ720838 MFT720838:MFV720838 MPP720838:MPR720838 MZL720838:MZN720838 NJH720838:NJJ720838 NTD720838:NTF720838 OCZ720838:ODB720838 OMV720838:OMX720838 OWR720838:OWT720838 PGN720838:PGP720838 PQJ720838:PQL720838 QAF720838:QAH720838 QKB720838:QKD720838 QTX720838:QTZ720838 RDT720838:RDV720838 RNP720838:RNR720838 RXL720838:RXN720838 SHH720838:SHJ720838 SRD720838:SRF720838 TAZ720838:TBB720838 TKV720838:TKX720838 TUR720838:TUT720838 UEN720838:UEP720838 UOJ720838:UOL720838 UYF720838:UYH720838 VIB720838:VID720838 VRX720838:VRZ720838 WBT720838:WBV720838 WLP720838:WLR720838 WVL720838:WVN720838 D786374:F786374 IZ786374:JB786374 SV786374:SX786374 ACR786374:ACT786374 AMN786374:AMP786374 AWJ786374:AWL786374 BGF786374:BGH786374 BQB786374:BQD786374 BZX786374:BZZ786374 CJT786374:CJV786374 CTP786374:CTR786374 DDL786374:DDN786374 DNH786374:DNJ786374 DXD786374:DXF786374 EGZ786374:EHB786374 EQV786374:EQX786374 FAR786374:FAT786374 FKN786374:FKP786374 FUJ786374:FUL786374 GEF786374:GEH786374 GOB786374:GOD786374 GXX786374:GXZ786374 HHT786374:HHV786374 HRP786374:HRR786374 IBL786374:IBN786374 ILH786374:ILJ786374 IVD786374:IVF786374 JEZ786374:JFB786374 JOV786374:JOX786374 JYR786374:JYT786374 KIN786374:KIP786374 KSJ786374:KSL786374 LCF786374:LCH786374 LMB786374:LMD786374 LVX786374:LVZ786374 MFT786374:MFV786374 MPP786374:MPR786374 MZL786374:MZN786374 NJH786374:NJJ786374 NTD786374:NTF786374 OCZ786374:ODB786374 OMV786374:OMX786374 OWR786374:OWT786374 PGN786374:PGP786374 PQJ786374:PQL786374 QAF786374:QAH786374 QKB786374:QKD786374 QTX786374:QTZ786374 RDT786374:RDV786374 RNP786374:RNR786374 RXL786374:RXN786374 SHH786374:SHJ786374 SRD786374:SRF786374 TAZ786374:TBB786374 TKV786374:TKX786374 TUR786374:TUT786374 UEN786374:UEP786374 UOJ786374:UOL786374 UYF786374:UYH786374 VIB786374:VID786374 VRX786374:VRZ786374 WBT786374:WBV786374 WLP786374:WLR786374 WVL786374:WVN786374 D851910:F851910 IZ851910:JB851910 SV851910:SX851910 ACR851910:ACT851910 AMN851910:AMP851910 AWJ851910:AWL851910 BGF851910:BGH851910 BQB851910:BQD851910 BZX851910:BZZ851910 CJT851910:CJV851910 CTP851910:CTR851910 DDL851910:DDN851910 DNH851910:DNJ851910 DXD851910:DXF851910 EGZ851910:EHB851910 EQV851910:EQX851910 FAR851910:FAT851910 FKN851910:FKP851910 FUJ851910:FUL851910 GEF851910:GEH851910 GOB851910:GOD851910 GXX851910:GXZ851910 HHT851910:HHV851910 HRP851910:HRR851910 IBL851910:IBN851910 ILH851910:ILJ851910 IVD851910:IVF851910 JEZ851910:JFB851910 JOV851910:JOX851910 JYR851910:JYT851910 KIN851910:KIP851910 KSJ851910:KSL851910 LCF851910:LCH851910 LMB851910:LMD851910 LVX851910:LVZ851910 MFT851910:MFV851910 MPP851910:MPR851910 MZL851910:MZN851910 NJH851910:NJJ851910 NTD851910:NTF851910 OCZ851910:ODB851910 OMV851910:OMX851910 OWR851910:OWT851910 PGN851910:PGP851910 PQJ851910:PQL851910 QAF851910:QAH851910 QKB851910:QKD851910 QTX851910:QTZ851910 RDT851910:RDV851910 RNP851910:RNR851910 RXL851910:RXN851910 SHH851910:SHJ851910 SRD851910:SRF851910 TAZ851910:TBB851910 TKV851910:TKX851910 TUR851910:TUT851910 UEN851910:UEP851910 UOJ851910:UOL851910 UYF851910:UYH851910 VIB851910:VID851910 VRX851910:VRZ851910 WBT851910:WBV851910 WLP851910:WLR851910 WVL851910:WVN851910 D917446:F917446 IZ917446:JB917446 SV917446:SX917446 ACR917446:ACT917446 AMN917446:AMP917446 AWJ917446:AWL917446 BGF917446:BGH917446 BQB917446:BQD917446 BZX917446:BZZ917446 CJT917446:CJV917446 CTP917446:CTR917446 DDL917446:DDN917446 DNH917446:DNJ917446 DXD917446:DXF917446 EGZ917446:EHB917446 EQV917446:EQX917446 FAR917446:FAT917446 FKN917446:FKP917446 FUJ917446:FUL917446 GEF917446:GEH917446 GOB917446:GOD917446 GXX917446:GXZ917446 HHT917446:HHV917446 HRP917446:HRR917446 IBL917446:IBN917446 ILH917446:ILJ917446 IVD917446:IVF917446 JEZ917446:JFB917446 JOV917446:JOX917446 JYR917446:JYT917446 KIN917446:KIP917446 KSJ917446:KSL917446 LCF917446:LCH917446 LMB917446:LMD917446 LVX917446:LVZ917446 MFT917446:MFV917446 MPP917446:MPR917446 MZL917446:MZN917446 NJH917446:NJJ917446 NTD917446:NTF917446 OCZ917446:ODB917446 OMV917446:OMX917446 OWR917446:OWT917446 PGN917446:PGP917446 PQJ917446:PQL917446 QAF917446:QAH917446 QKB917446:QKD917446 QTX917446:QTZ917446 RDT917446:RDV917446 RNP917446:RNR917446 RXL917446:RXN917446 SHH917446:SHJ917446 SRD917446:SRF917446 TAZ917446:TBB917446 TKV917446:TKX917446 TUR917446:TUT917446 UEN917446:UEP917446 UOJ917446:UOL917446 UYF917446:UYH917446 VIB917446:VID917446 VRX917446:VRZ917446 WBT917446:WBV917446 WLP917446:WLR917446 WVL917446:WVN917446 D982982:F982982 IZ982982:JB982982 SV982982:SX982982 ACR982982:ACT982982 AMN982982:AMP982982 AWJ982982:AWL982982 BGF982982:BGH982982 BQB982982:BQD982982 BZX982982:BZZ982982 CJT982982:CJV982982 CTP982982:CTR982982 DDL982982:DDN982982 DNH982982:DNJ982982 DXD982982:DXF982982 EGZ982982:EHB982982 EQV982982:EQX982982 FAR982982:FAT982982 FKN982982:FKP982982 FUJ982982:FUL982982 GEF982982:GEH982982 GOB982982:GOD982982 GXX982982:GXZ982982 HHT982982:HHV982982 HRP982982:HRR982982 IBL982982:IBN982982 ILH982982:ILJ982982 IVD982982:IVF982982 JEZ982982:JFB982982 JOV982982:JOX982982 JYR982982:JYT982982 KIN982982:KIP982982 KSJ982982:KSL982982 LCF982982:LCH982982 LMB982982:LMD982982 LVX982982:LVZ982982 MFT982982:MFV982982 MPP982982:MPR982982 MZL982982:MZN982982 NJH982982:NJJ982982 NTD982982:NTF982982 OCZ982982:ODB982982 OMV982982:OMX982982 OWR982982:OWT982982 PGN982982:PGP982982 PQJ982982:PQL982982 QAF982982:QAH982982 QKB982982:QKD982982 QTX982982:QTZ982982 RDT982982:RDV982982 RNP982982:RNR982982 RXL982982:RXN982982 SHH982982:SHJ982982 SRD982982:SRF982982 TAZ982982:TBB982982 TKV982982:TKX982982 TUR982982:TUT982982 UEN982982:UEP982982 UOJ982982:UOL982982 UYF982982:UYH982982 VIB982982:VID982982 VRX982982:VRZ982982 WBT982982:WBV982982 WLP982982:WLR982982 WVL982982:WVN982982">
      <formula1>0</formula1>
      <formula2>2000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O12" sqref="O12"/>
    </sheetView>
  </sheetViews>
  <sheetFormatPr defaultColWidth="9" defaultRowHeight="18"/>
  <cols>
    <col min="1" max="1" width="6.42578125" style="104" customWidth="1"/>
    <col min="2" max="2" width="47.85546875" style="104" customWidth="1"/>
    <col min="3" max="3" width="17" style="104" customWidth="1"/>
    <col min="4" max="4" width="8.7109375" style="104" bestFit="1" customWidth="1"/>
    <col min="5" max="5" width="5.85546875" style="104" customWidth="1"/>
    <col min="6" max="6" width="8" style="104" customWidth="1"/>
    <col min="7" max="7" width="6.7109375" style="104" customWidth="1"/>
    <col min="8" max="8" width="7.5703125" style="104" customWidth="1"/>
    <col min="9" max="9" width="7.7109375" style="104" customWidth="1"/>
    <col min="10" max="10" width="9" style="104" customWidth="1"/>
    <col min="11" max="16384" width="9" style="104"/>
  </cols>
  <sheetData>
    <row r="1" spans="1:10">
      <c r="A1" s="104" t="s">
        <v>157</v>
      </c>
    </row>
    <row r="2" spans="1:10">
      <c r="A2" s="104" t="s">
        <v>158</v>
      </c>
    </row>
    <row r="3" spans="1:10">
      <c r="A3" s="105" t="s">
        <v>159</v>
      </c>
    </row>
    <row r="4" spans="1:10">
      <c r="A4" s="105"/>
    </row>
    <row r="5" spans="1:10" ht="23.25" customHeight="1">
      <c r="A5" s="255" t="s">
        <v>97</v>
      </c>
      <c r="B5" s="255"/>
      <c r="C5" s="255"/>
      <c r="D5" s="255"/>
      <c r="E5" s="255"/>
      <c r="F5" s="255"/>
      <c r="G5" s="255"/>
      <c r="H5" s="255"/>
      <c r="I5" s="255"/>
      <c r="J5" s="255"/>
    </row>
    <row r="6" spans="1:10">
      <c r="A6" s="106"/>
      <c r="B6" s="106"/>
      <c r="C6" s="107"/>
      <c r="D6" s="107"/>
      <c r="E6" s="107"/>
      <c r="F6" s="107"/>
      <c r="G6" s="107"/>
      <c r="H6" s="107"/>
      <c r="I6" s="107"/>
      <c r="J6" s="107"/>
    </row>
    <row r="7" spans="1:10">
      <c r="A7" s="256" t="s">
        <v>75</v>
      </c>
      <c r="B7" s="256" t="s">
        <v>98</v>
      </c>
      <c r="C7" s="259" t="s">
        <v>163</v>
      </c>
      <c r="D7" s="260"/>
      <c r="E7" s="260"/>
      <c r="F7" s="260"/>
      <c r="G7" s="259" t="s">
        <v>86</v>
      </c>
      <c r="H7" s="260"/>
      <c r="I7" s="260"/>
      <c r="J7" s="261"/>
    </row>
    <row r="8" spans="1:10">
      <c r="A8" s="257"/>
      <c r="B8" s="257"/>
      <c r="C8" s="262" t="s">
        <v>99</v>
      </c>
      <c r="D8" s="262" t="s">
        <v>160</v>
      </c>
      <c r="E8" s="264" t="s">
        <v>100</v>
      </c>
      <c r="F8" s="265"/>
      <c r="G8" s="262" t="s">
        <v>0</v>
      </c>
      <c r="H8" s="262" t="s">
        <v>161</v>
      </c>
      <c r="I8" s="264" t="s">
        <v>162</v>
      </c>
      <c r="J8" s="265"/>
    </row>
    <row r="9" spans="1:10" ht="36">
      <c r="A9" s="258"/>
      <c r="B9" s="258"/>
      <c r="C9" s="263"/>
      <c r="D9" s="263"/>
      <c r="E9" s="108" t="s">
        <v>79</v>
      </c>
      <c r="F9" s="108" t="s">
        <v>101</v>
      </c>
      <c r="G9" s="263"/>
      <c r="H9" s="263"/>
      <c r="I9" s="108" t="s">
        <v>79</v>
      </c>
      <c r="J9" s="108" t="s">
        <v>101</v>
      </c>
    </row>
    <row r="10" spans="1:10" ht="34.5" customHeight="1">
      <c r="A10" s="109" t="s">
        <v>102</v>
      </c>
      <c r="B10" s="120" t="s">
        <v>103</v>
      </c>
      <c r="C10" s="110"/>
      <c r="D10" s="110"/>
      <c r="E10" s="108"/>
      <c r="F10" s="108"/>
      <c r="G10" s="110"/>
      <c r="H10" s="110"/>
      <c r="I10" s="108"/>
      <c r="J10" s="108"/>
    </row>
    <row r="11" spans="1:10" s="113" customFormat="1" ht="35.25" customHeight="1">
      <c r="A11" s="111">
        <v>1</v>
      </c>
      <c r="B11" s="112" t="s">
        <v>104</v>
      </c>
      <c r="C11" s="118" t="s">
        <v>169</v>
      </c>
      <c r="D11" s="111">
        <v>107</v>
      </c>
      <c r="E11" s="111" t="s">
        <v>168</v>
      </c>
      <c r="F11" s="111"/>
      <c r="G11" s="111">
        <v>32</v>
      </c>
      <c r="H11" s="111">
        <v>19</v>
      </c>
      <c r="I11" s="111" t="s">
        <v>168</v>
      </c>
      <c r="J11" s="111"/>
    </row>
    <row r="12" spans="1:10" s="113" customFormat="1" ht="35.25" customHeight="1">
      <c r="A12" s="111">
        <v>2</v>
      </c>
      <c r="B12" s="112" t="s">
        <v>105</v>
      </c>
      <c r="C12" s="118" t="s">
        <v>166</v>
      </c>
      <c r="D12" s="111">
        <v>224</v>
      </c>
      <c r="E12" s="111" t="s">
        <v>168</v>
      </c>
      <c r="F12" s="111"/>
      <c r="G12" s="111">
        <v>32</v>
      </c>
      <c r="H12" s="111">
        <v>32</v>
      </c>
      <c r="I12" s="111" t="s">
        <v>168</v>
      </c>
      <c r="J12" s="111"/>
    </row>
    <row r="13" spans="1:10" s="113" customFormat="1" ht="35.25" customHeight="1">
      <c r="A13" s="111">
        <v>3</v>
      </c>
      <c r="B13" s="112" t="s">
        <v>106</v>
      </c>
      <c r="C13" s="118" t="s">
        <v>165</v>
      </c>
      <c r="D13" s="111">
        <v>156</v>
      </c>
      <c r="E13" s="111" t="s">
        <v>168</v>
      </c>
      <c r="F13" s="111"/>
      <c r="G13" s="111">
        <v>32</v>
      </c>
      <c r="H13" s="111">
        <v>31</v>
      </c>
      <c r="I13" s="111" t="s">
        <v>168</v>
      </c>
      <c r="J13" s="111"/>
    </row>
    <row r="14" spans="1:10" s="113" customFormat="1" ht="35.25" customHeight="1">
      <c r="A14" s="111">
        <v>4</v>
      </c>
      <c r="B14" s="112" t="s">
        <v>107</v>
      </c>
      <c r="C14" s="118" t="s">
        <v>165</v>
      </c>
      <c r="D14" s="111">
        <v>156</v>
      </c>
      <c r="E14" s="111" t="s">
        <v>168</v>
      </c>
      <c r="F14" s="111"/>
      <c r="G14" s="111">
        <v>32</v>
      </c>
      <c r="H14" s="111">
        <v>31</v>
      </c>
      <c r="I14" s="111" t="s">
        <v>168</v>
      </c>
      <c r="J14" s="111"/>
    </row>
    <row r="15" spans="1:10" s="113" customFormat="1" ht="35.25" customHeight="1">
      <c r="A15" s="111">
        <v>5</v>
      </c>
      <c r="B15" s="112" t="s">
        <v>108</v>
      </c>
      <c r="C15" s="118" t="s">
        <v>164</v>
      </c>
      <c r="D15" s="111">
        <v>175</v>
      </c>
      <c r="E15" s="111" t="s">
        <v>168</v>
      </c>
      <c r="F15" s="111"/>
      <c r="G15" s="111">
        <v>32</v>
      </c>
      <c r="H15" s="111">
        <v>32</v>
      </c>
      <c r="I15" s="111" t="s">
        <v>168</v>
      </c>
      <c r="J15" s="111"/>
    </row>
    <row r="16" spans="1:10" s="113" customFormat="1" ht="35.25" customHeight="1">
      <c r="A16" s="111">
        <v>6</v>
      </c>
      <c r="B16" s="112" t="s">
        <v>109</v>
      </c>
      <c r="C16" s="111"/>
      <c r="D16" s="111"/>
      <c r="E16" s="111"/>
      <c r="F16" s="111"/>
      <c r="G16" s="111">
        <v>32</v>
      </c>
      <c r="H16" s="111">
        <v>22</v>
      </c>
      <c r="I16" s="111" t="s">
        <v>168</v>
      </c>
      <c r="J16" s="111"/>
    </row>
    <row r="17" spans="1:10" s="113" customFormat="1" ht="35.25" customHeight="1">
      <c r="A17" s="111">
        <v>7</v>
      </c>
      <c r="B17" s="112" t="s">
        <v>110</v>
      </c>
      <c r="C17" s="111"/>
      <c r="D17" s="111"/>
      <c r="E17" s="111"/>
      <c r="F17" s="111"/>
      <c r="G17" s="111">
        <v>32</v>
      </c>
      <c r="H17" s="111">
        <v>16</v>
      </c>
      <c r="I17" s="111" t="s">
        <v>168</v>
      </c>
      <c r="J17" s="111"/>
    </row>
    <row r="18" spans="1:10" s="115" customFormat="1" ht="35.25" customHeight="1">
      <c r="A18" s="111">
        <v>8</v>
      </c>
      <c r="B18" s="114" t="s">
        <v>111</v>
      </c>
      <c r="C18" s="118" t="s">
        <v>170</v>
      </c>
      <c r="D18" s="111">
        <v>121</v>
      </c>
      <c r="E18" s="111" t="s">
        <v>168</v>
      </c>
      <c r="F18" s="111"/>
      <c r="G18" s="111">
        <v>32</v>
      </c>
      <c r="H18" s="111">
        <v>16</v>
      </c>
      <c r="I18" s="111" t="s">
        <v>168</v>
      </c>
      <c r="J18" s="111"/>
    </row>
    <row r="19" spans="1:10" s="115" customFormat="1" ht="35.25" customHeight="1">
      <c r="A19" s="111">
        <v>9</v>
      </c>
      <c r="B19" s="114" t="s">
        <v>112</v>
      </c>
      <c r="C19" s="118" t="s">
        <v>171</v>
      </c>
      <c r="D19" s="111">
        <v>121</v>
      </c>
      <c r="E19" s="111" t="s">
        <v>168</v>
      </c>
      <c r="F19" s="111"/>
      <c r="G19" s="111">
        <v>32</v>
      </c>
      <c r="H19" s="111">
        <v>17</v>
      </c>
      <c r="I19" s="111" t="s">
        <v>168</v>
      </c>
      <c r="J19" s="111"/>
    </row>
    <row r="20" spans="1:10" s="115" customFormat="1" ht="35.25" customHeight="1">
      <c r="A20" s="116" t="s">
        <v>113</v>
      </c>
      <c r="B20" s="119" t="s">
        <v>114</v>
      </c>
      <c r="C20" s="111"/>
      <c r="D20" s="111"/>
      <c r="E20" s="111"/>
      <c r="F20" s="111"/>
      <c r="G20" s="111"/>
      <c r="H20" s="111"/>
      <c r="I20" s="111"/>
      <c r="J20" s="111"/>
    </row>
    <row r="21" spans="1:10" s="115" customFormat="1" ht="35.25" customHeight="1">
      <c r="A21" s="111">
        <v>10</v>
      </c>
      <c r="B21" s="117" t="s">
        <v>115</v>
      </c>
      <c r="C21" s="118" t="s">
        <v>167</v>
      </c>
      <c r="D21" s="111">
        <v>165</v>
      </c>
      <c r="E21" s="111" t="s">
        <v>168</v>
      </c>
      <c r="F21" s="111"/>
      <c r="G21" s="111">
        <v>32</v>
      </c>
      <c r="H21" s="111">
        <v>32</v>
      </c>
      <c r="I21" s="111" t="s">
        <v>168</v>
      </c>
      <c r="J21" s="111"/>
    </row>
    <row r="22" spans="1:10" s="115" customFormat="1" ht="35.25" customHeight="1">
      <c r="A22" s="111">
        <v>11</v>
      </c>
      <c r="B22" s="117" t="s">
        <v>116</v>
      </c>
      <c r="C22" s="111"/>
      <c r="D22" s="111"/>
      <c r="E22" s="111" t="s">
        <v>168</v>
      </c>
      <c r="F22" s="111"/>
      <c r="G22" s="111">
        <v>32</v>
      </c>
      <c r="H22" s="111">
        <v>12</v>
      </c>
      <c r="I22" s="111" t="s">
        <v>168</v>
      </c>
      <c r="J22" s="111"/>
    </row>
    <row r="23" spans="1:10" s="115" customFormat="1"/>
    <row r="24" spans="1:10" s="115" customFormat="1"/>
    <row r="25" spans="1:10" s="115" customFormat="1"/>
    <row r="26" spans="1:10" s="115" customFormat="1"/>
    <row r="27" spans="1:10" s="115" customFormat="1"/>
    <row r="28" spans="1:10" s="115" customFormat="1"/>
  </sheetData>
  <mergeCells count="11">
    <mergeCell ref="A5:J5"/>
    <mergeCell ref="A7:A9"/>
    <mergeCell ref="B7:B9"/>
    <mergeCell ref="C7:F7"/>
    <mergeCell ref="G7:J7"/>
    <mergeCell ref="C8:C9"/>
    <mergeCell ref="D8:D9"/>
    <mergeCell ref="E8:F8"/>
    <mergeCell ref="G8:G9"/>
    <mergeCell ref="H8:H9"/>
    <mergeCell ref="I8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4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M6" sqref="M6"/>
    </sheetView>
  </sheetViews>
  <sheetFormatPr defaultColWidth="9.140625" defaultRowHeight="15.75"/>
  <cols>
    <col min="1" max="1" width="4.28515625" style="148" customWidth="1"/>
    <col min="2" max="2" width="11.7109375" style="146" customWidth="1"/>
    <col min="3" max="3" width="15.7109375" style="147" customWidth="1"/>
    <col min="4" max="4" width="10.42578125" style="148" customWidth="1"/>
    <col min="5" max="5" width="9.42578125" style="148" customWidth="1"/>
    <col min="6" max="6" width="11.140625" style="148" customWidth="1"/>
    <col min="7" max="7" width="9.5703125" style="148" customWidth="1"/>
    <col min="8" max="8" width="10.42578125" style="148" customWidth="1"/>
    <col min="9" max="9" width="9.85546875" style="148" customWidth="1"/>
    <col min="10" max="10" width="4" style="148" customWidth="1"/>
    <col min="11" max="16384" width="9.140625" style="148"/>
  </cols>
  <sheetData>
    <row r="1" spans="1:11">
      <c r="A1" s="145" t="s">
        <v>16</v>
      </c>
    </row>
    <row r="2" spans="1:11" ht="11.25" customHeight="1"/>
    <row r="3" spans="1:11">
      <c r="A3" s="196" t="s">
        <v>64</v>
      </c>
      <c r="B3" s="196"/>
      <c r="C3" s="196"/>
      <c r="D3" s="196"/>
      <c r="E3" s="196"/>
      <c r="F3" s="196"/>
      <c r="G3" s="196"/>
      <c r="H3" s="196"/>
      <c r="I3" s="196"/>
    </row>
    <row r="4" spans="1:11">
      <c r="A4" s="196" t="s">
        <v>66</v>
      </c>
      <c r="B4" s="196"/>
      <c r="C4" s="196"/>
      <c r="D4" s="196"/>
      <c r="E4" s="196"/>
      <c r="F4" s="196"/>
      <c r="G4" s="196"/>
      <c r="H4" s="196"/>
      <c r="I4" s="196"/>
    </row>
    <row r="5" spans="1:11" ht="15.75" customHeight="1"/>
    <row r="6" spans="1:11" ht="42" customHeight="1">
      <c r="A6" s="197" t="s">
        <v>18</v>
      </c>
      <c r="B6" s="198"/>
      <c r="C6" s="149" t="s">
        <v>19</v>
      </c>
      <c r="D6" s="150" t="s">
        <v>0</v>
      </c>
      <c r="E6" s="150" t="s">
        <v>8</v>
      </c>
      <c r="F6" s="150" t="s">
        <v>9</v>
      </c>
      <c r="G6" s="150" t="s">
        <v>2</v>
      </c>
      <c r="H6" s="150" t="s">
        <v>10</v>
      </c>
      <c r="I6" s="150" t="s">
        <v>2</v>
      </c>
    </row>
    <row r="7" spans="1:11" ht="18" customHeight="1">
      <c r="A7" s="199" t="s">
        <v>20</v>
      </c>
      <c r="B7" s="200"/>
      <c r="C7" s="151" t="s">
        <v>11</v>
      </c>
      <c r="D7" s="152">
        <f>D13+D19+D25+D31+D37+D43+D49+D55+D61+D67+D73+D79+D85+D91+D97+D103+D109+D115+D121+D127+D133+D139+D145+D151+D157+D163+D169+D175+D181+D187+D193+D199</f>
        <v>44853</v>
      </c>
      <c r="E7" s="152">
        <f t="shared" ref="E7:H7" si="0">E13+E19+E25+E31+E37+E43+E49+E55+E61+E67+E73+E79+E85+E91+E97+E103+E109+E115+E121+E127+E133+E139+E145+E151+E157+E163+E169+E175+E181+E187+E193+E199</f>
        <v>44851</v>
      </c>
      <c r="F7" s="152">
        <f t="shared" si="0"/>
        <v>1473</v>
      </c>
      <c r="G7" s="153">
        <f>F7/E7%</f>
        <v>3.284207709973022</v>
      </c>
      <c r="H7" s="152">
        <f t="shared" si="0"/>
        <v>43378</v>
      </c>
      <c r="I7" s="153">
        <f>H7/E7%</f>
        <v>96.715792290026982</v>
      </c>
      <c r="K7" s="148">
        <f>F7+H7</f>
        <v>44851</v>
      </c>
    </row>
    <row r="8" spans="1:11" ht="18" customHeight="1">
      <c r="A8" s="199"/>
      <c r="B8" s="200"/>
      <c r="C8" s="151" t="s">
        <v>12</v>
      </c>
      <c r="D8" s="152">
        <f t="shared" ref="D8:F12" si="1">D14+D20+D26+D32+D38+D44+D50+D56+D62+D68+D74+D80+D86+D92+D98+D104+D110+D116+D122+D128+D134+D140+D146+D152+D158+D164+D170+D176+D182+D188+D194+D200</f>
        <v>44853</v>
      </c>
      <c r="E8" s="152">
        <f t="shared" si="1"/>
        <v>44851</v>
      </c>
      <c r="F8" s="152">
        <f t="shared" si="1"/>
        <v>1282</v>
      </c>
      <c r="G8" s="153">
        <f t="shared" ref="G8:G71" si="2">F8/E8%</f>
        <v>2.8583532139751622</v>
      </c>
      <c r="H8" s="152">
        <f t="shared" ref="H8" si="3">H14+H20+H26+H32+H38+H44+H50+H56+H62+H68+H74+H80+H86+H92+H98+H104+H110+H116+H122+H128+H134+H140+H146+H152+H158+H164+H170+H176+H182+H188+H194+H200</f>
        <v>43569</v>
      </c>
      <c r="I8" s="153">
        <f t="shared" ref="I8:I71" si="4">H8/E8%</f>
        <v>97.141646786024836</v>
      </c>
      <c r="K8" s="148">
        <f t="shared" ref="K8:K71" si="5">F8+H8</f>
        <v>44851</v>
      </c>
    </row>
    <row r="9" spans="1:11" ht="18" customHeight="1">
      <c r="A9" s="199"/>
      <c r="B9" s="200"/>
      <c r="C9" s="151" t="s">
        <v>14</v>
      </c>
      <c r="D9" s="152">
        <f t="shared" si="1"/>
        <v>16610</v>
      </c>
      <c r="E9" s="152">
        <f t="shared" si="1"/>
        <v>16610</v>
      </c>
      <c r="F9" s="152">
        <f t="shared" si="1"/>
        <v>93</v>
      </c>
      <c r="G9" s="153">
        <f t="shared" si="2"/>
        <v>0.55990367248645401</v>
      </c>
      <c r="H9" s="152">
        <f t="shared" ref="H9" si="6">H15+H21+H27+H33+H39+H45+H51+H57+H63+H69+H75+H81+H87+H93+H99+H105+H111+H117+H123+H129+H135+H141+H147+H153+H159+H165+H171+H177+H183+H189+H195+H201</f>
        <v>16517</v>
      </c>
      <c r="I9" s="153">
        <f t="shared" si="4"/>
        <v>99.440096327513544</v>
      </c>
      <c r="K9" s="148">
        <f t="shared" si="5"/>
        <v>16610</v>
      </c>
    </row>
    <row r="10" spans="1:11" ht="18" customHeight="1">
      <c r="A10" s="199"/>
      <c r="B10" s="200"/>
      <c r="C10" s="151" t="s">
        <v>65</v>
      </c>
      <c r="D10" s="152">
        <f t="shared" si="1"/>
        <v>16610</v>
      </c>
      <c r="E10" s="152">
        <f t="shared" si="1"/>
        <v>16610</v>
      </c>
      <c r="F10" s="152">
        <f t="shared" si="1"/>
        <v>128</v>
      </c>
      <c r="G10" s="153">
        <f t="shared" si="2"/>
        <v>0.77062010836845274</v>
      </c>
      <c r="H10" s="152">
        <f t="shared" ref="H10" si="7">H16+H22+H28+H34+H40+H46+H52+H58+H64+H70+H76+H82+H88+H94+H100+H106+H112+H118+H124+H130+H136+H142+H148+H154+H160+H166+H172+H178+H184+H190+H196+H202</f>
        <v>16482</v>
      </c>
      <c r="I10" s="153">
        <f t="shared" si="4"/>
        <v>99.229379891631552</v>
      </c>
      <c r="K10" s="148">
        <f t="shared" si="5"/>
        <v>16610</v>
      </c>
    </row>
    <row r="11" spans="1:11" ht="18" customHeight="1">
      <c r="A11" s="199"/>
      <c r="B11" s="200"/>
      <c r="C11" s="151" t="s">
        <v>15</v>
      </c>
      <c r="D11" s="152">
        <f t="shared" si="1"/>
        <v>35971</v>
      </c>
      <c r="E11" s="152">
        <f t="shared" si="1"/>
        <v>34694</v>
      </c>
      <c r="F11" s="152">
        <f t="shared" si="1"/>
        <v>719</v>
      </c>
      <c r="G11" s="153">
        <f t="shared" si="2"/>
        <v>2.0724044503372343</v>
      </c>
      <c r="H11" s="152">
        <f t="shared" ref="H11" si="8">H17+H23+H29+H35+H41+H47+H53+H59+H65+H71+H77+H83+H89+H95+H101+H107+H113+H119+H125+H131+H137+H143+H149+H155+H161+H167+H173+H179+H185+H191+H197+H203</f>
        <v>33975</v>
      </c>
      <c r="I11" s="153">
        <f t="shared" si="4"/>
        <v>97.927595549662769</v>
      </c>
      <c r="K11" s="148">
        <f t="shared" si="5"/>
        <v>34694</v>
      </c>
    </row>
    <row r="12" spans="1:11" ht="18" customHeight="1">
      <c r="A12" s="201"/>
      <c r="B12" s="202"/>
      <c r="C12" s="151" t="s">
        <v>13</v>
      </c>
      <c r="D12" s="152">
        <f t="shared" si="1"/>
        <v>26936</v>
      </c>
      <c r="E12" s="152">
        <f t="shared" si="1"/>
        <v>26907</v>
      </c>
      <c r="F12" s="152">
        <f t="shared" si="1"/>
        <v>185</v>
      </c>
      <c r="G12" s="153">
        <f t="shared" si="2"/>
        <v>0.68755342475935632</v>
      </c>
      <c r="H12" s="152">
        <f t="shared" ref="H12" si="9">H18+H24+H30+H36+H42+H48+H54+H60+H66+H72+H78+H84+H90+H96+H102+H108+H114+H120+H126+H132+H138+H144+H150+H156+H162+H168+H174+H180+H186+H192+H198+H204</f>
        <v>26722</v>
      </c>
      <c r="I12" s="153">
        <f t="shared" si="4"/>
        <v>99.312446575240642</v>
      </c>
      <c r="K12" s="148">
        <f t="shared" si="5"/>
        <v>26907</v>
      </c>
    </row>
    <row r="13" spans="1:11" ht="18" customHeight="1">
      <c r="A13" s="194">
        <v>1</v>
      </c>
      <c r="B13" s="195" t="s">
        <v>117</v>
      </c>
      <c r="C13" s="154" t="s">
        <v>11</v>
      </c>
      <c r="D13" s="155">
        <v>1028</v>
      </c>
      <c r="E13" s="155">
        <v>1028</v>
      </c>
      <c r="F13" s="155">
        <v>27</v>
      </c>
      <c r="G13" s="156">
        <f t="shared" si="2"/>
        <v>2.6264591439688716</v>
      </c>
      <c r="H13" s="155">
        <v>1001</v>
      </c>
      <c r="I13" s="156">
        <f t="shared" si="4"/>
        <v>97.373540856031141</v>
      </c>
      <c r="K13" s="148">
        <f t="shared" si="5"/>
        <v>1028</v>
      </c>
    </row>
    <row r="14" spans="1:11" ht="18" customHeight="1">
      <c r="A14" s="194"/>
      <c r="B14" s="195"/>
      <c r="C14" s="154" t="s">
        <v>12</v>
      </c>
      <c r="D14" s="155">
        <v>1028</v>
      </c>
      <c r="E14" s="155">
        <v>1028</v>
      </c>
      <c r="F14" s="155">
        <v>22</v>
      </c>
      <c r="G14" s="156">
        <f t="shared" si="2"/>
        <v>2.1400778210116731</v>
      </c>
      <c r="H14" s="155">
        <v>1006</v>
      </c>
      <c r="I14" s="156">
        <f t="shared" si="4"/>
        <v>97.859922178988327</v>
      </c>
      <c r="K14" s="148">
        <f t="shared" si="5"/>
        <v>1028</v>
      </c>
    </row>
    <row r="15" spans="1:11" ht="18" customHeight="1">
      <c r="A15" s="194"/>
      <c r="B15" s="195"/>
      <c r="C15" s="154" t="s">
        <v>14</v>
      </c>
      <c r="D15" s="155">
        <v>404</v>
      </c>
      <c r="E15" s="155">
        <v>404</v>
      </c>
      <c r="F15" s="155">
        <v>2</v>
      </c>
      <c r="G15" s="156">
        <f t="shared" si="2"/>
        <v>0.49504950495049505</v>
      </c>
      <c r="H15" s="155">
        <v>402</v>
      </c>
      <c r="I15" s="156">
        <f t="shared" si="4"/>
        <v>99.504950495049499</v>
      </c>
      <c r="K15" s="148">
        <f t="shared" si="5"/>
        <v>404</v>
      </c>
    </row>
    <row r="16" spans="1:11" ht="18" customHeight="1">
      <c r="A16" s="194"/>
      <c r="B16" s="195"/>
      <c r="C16" s="154" t="s">
        <v>65</v>
      </c>
      <c r="D16" s="155">
        <v>404</v>
      </c>
      <c r="E16" s="155">
        <v>404</v>
      </c>
      <c r="F16" s="155">
        <v>8</v>
      </c>
      <c r="G16" s="156">
        <f t="shared" si="2"/>
        <v>1.9801980198019802</v>
      </c>
      <c r="H16" s="155">
        <v>396</v>
      </c>
      <c r="I16" s="156">
        <f t="shared" si="4"/>
        <v>98.019801980198025</v>
      </c>
      <c r="K16" s="148">
        <f t="shared" si="5"/>
        <v>404</v>
      </c>
    </row>
    <row r="17" spans="1:11" ht="18" customHeight="1">
      <c r="A17" s="194"/>
      <c r="B17" s="195"/>
      <c r="C17" s="154" t="s">
        <v>15</v>
      </c>
      <c r="D17" s="155">
        <v>780</v>
      </c>
      <c r="E17" s="155">
        <v>780</v>
      </c>
      <c r="F17" s="155">
        <v>66</v>
      </c>
      <c r="G17" s="156">
        <f t="shared" si="2"/>
        <v>8.4615384615384617</v>
      </c>
      <c r="H17" s="155">
        <v>714</v>
      </c>
      <c r="I17" s="156">
        <f t="shared" si="4"/>
        <v>91.538461538461547</v>
      </c>
      <c r="K17" s="148">
        <f t="shared" si="5"/>
        <v>780</v>
      </c>
    </row>
    <row r="18" spans="1:11" ht="18" customHeight="1">
      <c r="A18" s="194"/>
      <c r="B18" s="195"/>
      <c r="C18" s="154" t="s">
        <v>13</v>
      </c>
      <c r="D18" s="155">
        <v>513</v>
      </c>
      <c r="E18" s="155">
        <v>513</v>
      </c>
      <c r="F18" s="155">
        <v>102</v>
      </c>
      <c r="G18" s="156">
        <f t="shared" si="2"/>
        <v>19.883040935672515</v>
      </c>
      <c r="H18" s="155">
        <v>411</v>
      </c>
      <c r="I18" s="156">
        <f t="shared" si="4"/>
        <v>80.116959064327489</v>
      </c>
      <c r="K18" s="148">
        <f t="shared" si="5"/>
        <v>513</v>
      </c>
    </row>
    <row r="19" spans="1:11" ht="18" customHeight="1">
      <c r="A19" s="186">
        <v>2</v>
      </c>
      <c r="B19" s="187" t="s">
        <v>118</v>
      </c>
      <c r="C19" s="157" t="s">
        <v>11</v>
      </c>
      <c r="D19" s="158">
        <v>1501</v>
      </c>
      <c r="E19" s="158">
        <v>1501</v>
      </c>
      <c r="F19" s="158">
        <v>48</v>
      </c>
      <c r="G19" s="144">
        <f t="shared" si="2"/>
        <v>3.1978680879413726</v>
      </c>
      <c r="H19" s="158">
        <v>1453</v>
      </c>
      <c r="I19" s="144">
        <f t="shared" si="4"/>
        <v>96.802131912058627</v>
      </c>
      <c r="K19" s="148">
        <f t="shared" si="5"/>
        <v>1501</v>
      </c>
    </row>
    <row r="20" spans="1:11" ht="18" customHeight="1">
      <c r="A20" s="186"/>
      <c r="B20" s="187"/>
      <c r="C20" s="157" t="s">
        <v>12</v>
      </c>
      <c r="D20" s="158">
        <v>1501</v>
      </c>
      <c r="E20" s="158">
        <v>1501</v>
      </c>
      <c r="F20" s="158">
        <v>64</v>
      </c>
      <c r="G20" s="144">
        <f t="shared" si="2"/>
        <v>4.2638241172551634</v>
      </c>
      <c r="H20" s="158">
        <v>1437</v>
      </c>
      <c r="I20" s="144">
        <f t="shared" si="4"/>
        <v>95.736175882744831</v>
      </c>
      <c r="K20" s="148">
        <f t="shared" si="5"/>
        <v>1501</v>
      </c>
    </row>
    <row r="21" spans="1:11" ht="18" customHeight="1">
      <c r="A21" s="186"/>
      <c r="B21" s="187"/>
      <c r="C21" s="157" t="s">
        <v>14</v>
      </c>
      <c r="D21" s="158">
        <v>493</v>
      </c>
      <c r="E21" s="158">
        <v>493</v>
      </c>
      <c r="F21" s="158">
        <v>7</v>
      </c>
      <c r="G21" s="144">
        <f t="shared" si="2"/>
        <v>1.4198782961460448</v>
      </c>
      <c r="H21" s="158">
        <v>486</v>
      </c>
      <c r="I21" s="144">
        <f t="shared" si="4"/>
        <v>98.580121703853962</v>
      </c>
      <c r="K21" s="148">
        <f t="shared" si="5"/>
        <v>493</v>
      </c>
    </row>
    <row r="22" spans="1:11" ht="18" customHeight="1">
      <c r="A22" s="186"/>
      <c r="B22" s="187"/>
      <c r="C22" s="157" t="s">
        <v>65</v>
      </c>
      <c r="D22" s="158">
        <v>493</v>
      </c>
      <c r="E22" s="158">
        <v>493</v>
      </c>
      <c r="F22" s="158">
        <v>3</v>
      </c>
      <c r="G22" s="144">
        <f t="shared" si="2"/>
        <v>0.60851926977687631</v>
      </c>
      <c r="H22" s="158">
        <v>490</v>
      </c>
      <c r="I22" s="144">
        <f t="shared" si="4"/>
        <v>99.391480730223122</v>
      </c>
      <c r="K22" s="148">
        <f t="shared" si="5"/>
        <v>493</v>
      </c>
    </row>
    <row r="23" spans="1:11" ht="18" customHeight="1">
      <c r="A23" s="186"/>
      <c r="B23" s="187"/>
      <c r="C23" s="157" t="s">
        <v>15</v>
      </c>
      <c r="D23" s="158">
        <v>1024</v>
      </c>
      <c r="E23" s="158">
        <v>1024</v>
      </c>
      <c r="F23" s="158">
        <v>30</v>
      </c>
      <c r="G23" s="144">
        <f t="shared" si="2"/>
        <v>2.9296875</v>
      </c>
      <c r="H23" s="158">
        <v>994</v>
      </c>
      <c r="I23" s="144">
        <f t="shared" si="4"/>
        <v>97.0703125</v>
      </c>
      <c r="K23" s="148">
        <f t="shared" si="5"/>
        <v>1024</v>
      </c>
    </row>
    <row r="24" spans="1:11" ht="18" customHeight="1">
      <c r="A24" s="186"/>
      <c r="B24" s="187"/>
      <c r="C24" s="157" t="s">
        <v>13</v>
      </c>
      <c r="D24" s="158">
        <v>736</v>
      </c>
      <c r="E24" s="158">
        <v>736</v>
      </c>
      <c r="F24" s="158"/>
      <c r="G24" s="144">
        <f t="shared" si="2"/>
        <v>0</v>
      </c>
      <c r="H24" s="158">
        <v>736</v>
      </c>
      <c r="I24" s="144">
        <f t="shared" si="4"/>
        <v>100</v>
      </c>
      <c r="K24" s="148">
        <f t="shared" si="5"/>
        <v>736</v>
      </c>
    </row>
    <row r="25" spans="1:11" ht="18" customHeight="1">
      <c r="A25" s="194">
        <v>3</v>
      </c>
      <c r="B25" s="195" t="s">
        <v>120</v>
      </c>
      <c r="C25" s="154" t="s">
        <v>11</v>
      </c>
      <c r="D25" s="155">
        <v>1175</v>
      </c>
      <c r="E25" s="155">
        <f>F25+H25</f>
        <v>1175</v>
      </c>
      <c r="F25" s="155">
        <v>77</v>
      </c>
      <c r="G25" s="156">
        <f t="shared" si="2"/>
        <v>6.5531914893617023</v>
      </c>
      <c r="H25" s="155">
        <v>1098</v>
      </c>
      <c r="I25" s="156">
        <f t="shared" si="4"/>
        <v>93.446808510638292</v>
      </c>
      <c r="K25" s="148">
        <f t="shared" si="5"/>
        <v>1175</v>
      </c>
    </row>
    <row r="26" spans="1:11" ht="18" customHeight="1">
      <c r="A26" s="194"/>
      <c r="B26" s="195"/>
      <c r="C26" s="154" t="s">
        <v>12</v>
      </c>
      <c r="D26" s="155">
        <v>1175</v>
      </c>
      <c r="E26" s="155">
        <f t="shared" ref="E26:E30" si="10">F26+H26</f>
        <v>1175</v>
      </c>
      <c r="F26" s="155">
        <v>40</v>
      </c>
      <c r="G26" s="156">
        <f t="shared" si="2"/>
        <v>3.4042553191489362</v>
      </c>
      <c r="H26" s="155">
        <v>1135</v>
      </c>
      <c r="I26" s="156">
        <f t="shared" si="4"/>
        <v>96.59574468085107</v>
      </c>
      <c r="K26" s="148">
        <f t="shared" si="5"/>
        <v>1175</v>
      </c>
    </row>
    <row r="27" spans="1:11" ht="18" customHeight="1">
      <c r="A27" s="194"/>
      <c r="B27" s="195"/>
      <c r="C27" s="154" t="s">
        <v>14</v>
      </c>
      <c r="D27" s="159">
        <v>414</v>
      </c>
      <c r="E27" s="159">
        <f t="shared" si="10"/>
        <v>414</v>
      </c>
      <c r="F27" s="155">
        <v>7</v>
      </c>
      <c r="G27" s="156">
        <f t="shared" si="2"/>
        <v>1.6908212560386475</v>
      </c>
      <c r="H27" s="155">
        <v>407</v>
      </c>
      <c r="I27" s="156">
        <f t="shared" si="4"/>
        <v>98.309178743961354</v>
      </c>
      <c r="K27" s="148">
        <f t="shared" si="5"/>
        <v>414</v>
      </c>
    </row>
    <row r="28" spans="1:11" ht="18" customHeight="1">
      <c r="A28" s="194"/>
      <c r="B28" s="195"/>
      <c r="C28" s="154" t="s">
        <v>65</v>
      </c>
      <c r="D28" s="159">
        <v>414</v>
      </c>
      <c r="E28" s="159">
        <f t="shared" si="10"/>
        <v>414</v>
      </c>
      <c r="F28" s="155">
        <v>11</v>
      </c>
      <c r="G28" s="156">
        <f t="shared" si="2"/>
        <v>2.6570048309178746</v>
      </c>
      <c r="H28" s="155">
        <v>403</v>
      </c>
      <c r="I28" s="156">
        <f t="shared" si="4"/>
        <v>97.34299516908213</v>
      </c>
      <c r="K28" s="148">
        <f t="shared" si="5"/>
        <v>414</v>
      </c>
    </row>
    <row r="29" spans="1:11" ht="18" customHeight="1">
      <c r="A29" s="194"/>
      <c r="B29" s="195"/>
      <c r="C29" s="154" t="s">
        <v>15</v>
      </c>
      <c r="D29" s="159">
        <v>874</v>
      </c>
      <c r="E29" s="159">
        <f t="shared" si="10"/>
        <v>874</v>
      </c>
      <c r="F29" s="155">
        <v>91</v>
      </c>
      <c r="G29" s="156">
        <f t="shared" si="2"/>
        <v>10.411899313501143</v>
      </c>
      <c r="H29" s="155">
        <v>783</v>
      </c>
      <c r="I29" s="156">
        <f t="shared" si="4"/>
        <v>89.588100686498848</v>
      </c>
      <c r="K29" s="148">
        <f t="shared" si="5"/>
        <v>874</v>
      </c>
    </row>
    <row r="30" spans="1:11" ht="18" customHeight="1">
      <c r="A30" s="194"/>
      <c r="B30" s="195"/>
      <c r="C30" s="154" t="s">
        <v>13</v>
      </c>
      <c r="D30" s="159">
        <v>874</v>
      </c>
      <c r="E30" s="159">
        <f t="shared" si="10"/>
        <v>874</v>
      </c>
      <c r="F30" s="155">
        <v>11</v>
      </c>
      <c r="G30" s="156">
        <f t="shared" si="2"/>
        <v>1.2585812356979404</v>
      </c>
      <c r="H30" s="155">
        <v>863</v>
      </c>
      <c r="I30" s="156">
        <f t="shared" si="4"/>
        <v>98.741418764302054</v>
      </c>
      <c r="K30" s="148">
        <f t="shared" si="5"/>
        <v>874</v>
      </c>
    </row>
    <row r="31" spans="1:11" ht="18" customHeight="1">
      <c r="A31" s="186">
        <v>4</v>
      </c>
      <c r="B31" s="187" t="s">
        <v>121</v>
      </c>
      <c r="C31" s="157" t="s">
        <v>11</v>
      </c>
      <c r="D31" s="158">
        <v>1029</v>
      </c>
      <c r="E31" s="158">
        <v>1029</v>
      </c>
      <c r="F31" s="158">
        <v>36</v>
      </c>
      <c r="G31" s="144">
        <f t="shared" si="2"/>
        <v>3.4985422740524785</v>
      </c>
      <c r="H31" s="158">
        <v>993</v>
      </c>
      <c r="I31" s="144">
        <f t="shared" si="4"/>
        <v>96.501457725947532</v>
      </c>
      <c r="K31" s="148">
        <f t="shared" si="5"/>
        <v>1029</v>
      </c>
    </row>
    <row r="32" spans="1:11" ht="18" customHeight="1">
      <c r="A32" s="186"/>
      <c r="B32" s="187"/>
      <c r="C32" s="157" t="s">
        <v>12</v>
      </c>
      <c r="D32" s="158">
        <v>1029</v>
      </c>
      <c r="E32" s="158">
        <v>1029</v>
      </c>
      <c r="F32" s="158">
        <v>24</v>
      </c>
      <c r="G32" s="144">
        <f t="shared" si="2"/>
        <v>2.3323615160349855</v>
      </c>
      <c r="H32" s="158">
        <v>1005</v>
      </c>
      <c r="I32" s="144">
        <f t="shared" si="4"/>
        <v>97.667638483965021</v>
      </c>
      <c r="K32" s="148">
        <f t="shared" si="5"/>
        <v>1029</v>
      </c>
    </row>
    <row r="33" spans="1:11" ht="18" customHeight="1">
      <c r="A33" s="186"/>
      <c r="B33" s="187"/>
      <c r="C33" s="157" t="s">
        <v>14</v>
      </c>
      <c r="D33" s="158">
        <v>355</v>
      </c>
      <c r="E33" s="158">
        <v>355</v>
      </c>
      <c r="F33" s="158">
        <v>8</v>
      </c>
      <c r="G33" s="144">
        <f t="shared" si="2"/>
        <v>2.2535211267605635</v>
      </c>
      <c r="H33" s="158">
        <v>347</v>
      </c>
      <c r="I33" s="144">
        <f t="shared" si="4"/>
        <v>97.74647887323944</v>
      </c>
      <c r="K33" s="148">
        <f t="shared" si="5"/>
        <v>355</v>
      </c>
    </row>
    <row r="34" spans="1:11" ht="18" customHeight="1">
      <c r="A34" s="186"/>
      <c r="B34" s="187"/>
      <c r="C34" s="157" t="s">
        <v>65</v>
      </c>
      <c r="D34" s="158">
        <v>355</v>
      </c>
      <c r="E34" s="158">
        <v>355</v>
      </c>
      <c r="F34" s="158">
        <v>10</v>
      </c>
      <c r="G34" s="144">
        <f t="shared" si="2"/>
        <v>2.8169014084507045</v>
      </c>
      <c r="H34" s="158">
        <v>345</v>
      </c>
      <c r="I34" s="144">
        <f t="shared" si="4"/>
        <v>97.183098591549296</v>
      </c>
      <c r="K34" s="148">
        <f t="shared" si="5"/>
        <v>355</v>
      </c>
    </row>
    <row r="35" spans="1:11" ht="18" customHeight="1">
      <c r="A35" s="186"/>
      <c r="B35" s="187"/>
      <c r="C35" s="157" t="s">
        <v>15</v>
      </c>
      <c r="D35" s="158">
        <v>717</v>
      </c>
      <c r="E35" s="158">
        <v>717</v>
      </c>
      <c r="F35" s="158">
        <v>50</v>
      </c>
      <c r="G35" s="144">
        <f t="shared" si="2"/>
        <v>6.9735006973500697</v>
      </c>
      <c r="H35" s="158">
        <v>667</v>
      </c>
      <c r="I35" s="144">
        <f t="shared" si="4"/>
        <v>93.026499302649938</v>
      </c>
      <c r="K35" s="148">
        <f t="shared" si="5"/>
        <v>717</v>
      </c>
    </row>
    <row r="36" spans="1:11" ht="18" customHeight="1">
      <c r="A36" s="186"/>
      <c r="B36" s="187"/>
      <c r="C36" s="157" t="s">
        <v>13</v>
      </c>
      <c r="D36" s="158">
        <v>717</v>
      </c>
      <c r="E36" s="158">
        <v>717</v>
      </c>
      <c r="F36" s="158"/>
      <c r="G36" s="144">
        <f t="shared" si="2"/>
        <v>0</v>
      </c>
      <c r="H36" s="158">
        <v>717</v>
      </c>
      <c r="I36" s="144">
        <f t="shared" si="4"/>
        <v>100</v>
      </c>
      <c r="K36" s="148">
        <f t="shared" si="5"/>
        <v>717</v>
      </c>
    </row>
    <row r="37" spans="1:11" ht="18" customHeight="1">
      <c r="A37" s="194">
        <v>5</v>
      </c>
      <c r="B37" s="195" t="s">
        <v>119</v>
      </c>
      <c r="C37" s="154" t="s">
        <v>11</v>
      </c>
      <c r="D37" s="155">
        <v>1051</v>
      </c>
      <c r="E37" s="155">
        <v>1051</v>
      </c>
      <c r="F37" s="155">
        <v>50</v>
      </c>
      <c r="G37" s="156">
        <f t="shared" si="2"/>
        <v>4.7573739295908659</v>
      </c>
      <c r="H37" s="155">
        <v>1001</v>
      </c>
      <c r="I37" s="156">
        <f t="shared" si="4"/>
        <v>95.242626070409131</v>
      </c>
      <c r="K37" s="148">
        <f t="shared" si="5"/>
        <v>1051</v>
      </c>
    </row>
    <row r="38" spans="1:11" ht="18" customHeight="1">
      <c r="A38" s="194"/>
      <c r="B38" s="195"/>
      <c r="C38" s="154" t="s">
        <v>12</v>
      </c>
      <c r="D38" s="155">
        <v>1051</v>
      </c>
      <c r="E38" s="155">
        <v>1051</v>
      </c>
      <c r="F38" s="155">
        <v>45</v>
      </c>
      <c r="G38" s="156">
        <f t="shared" si="2"/>
        <v>4.2816365366317797</v>
      </c>
      <c r="H38" s="155">
        <v>1006</v>
      </c>
      <c r="I38" s="156">
        <f t="shared" si="4"/>
        <v>95.71836346336822</v>
      </c>
      <c r="K38" s="148">
        <f t="shared" si="5"/>
        <v>1051</v>
      </c>
    </row>
    <row r="39" spans="1:11" ht="18" customHeight="1">
      <c r="A39" s="194"/>
      <c r="B39" s="195"/>
      <c r="C39" s="154" t="s">
        <v>14</v>
      </c>
      <c r="D39" s="155">
        <v>422</v>
      </c>
      <c r="E39" s="155">
        <v>422</v>
      </c>
      <c r="F39" s="155">
        <v>3</v>
      </c>
      <c r="G39" s="156">
        <f t="shared" si="2"/>
        <v>0.7109004739336493</v>
      </c>
      <c r="H39" s="155">
        <v>419</v>
      </c>
      <c r="I39" s="156">
        <f t="shared" si="4"/>
        <v>99.289099526066352</v>
      </c>
      <c r="K39" s="148">
        <f t="shared" si="5"/>
        <v>422</v>
      </c>
    </row>
    <row r="40" spans="1:11" ht="18" customHeight="1">
      <c r="A40" s="194"/>
      <c r="B40" s="195"/>
      <c r="C40" s="154" t="s">
        <v>65</v>
      </c>
      <c r="D40" s="155">
        <v>422</v>
      </c>
      <c r="E40" s="155">
        <v>422</v>
      </c>
      <c r="F40" s="155">
        <v>2</v>
      </c>
      <c r="G40" s="156">
        <f t="shared" si="2"/>
        <v>0.47393364928909953</v>
      </c>
      <c r="H40" s="155">
        <v>420</v>
      </c>
      <c r="I40" s="156">
        <f t="shared" si="4"/>
        <v>99.526066350710906</v>
      </c>
      <c r="K40" s="148">
        <f t="shared" si="5"/>
        <v>422</v>
      </c>
    </row>
    <row r="41" spans="1:11" ht="18" customHeight="1">
      <c r="A41" s="194"/>
      <c r="B41" s="195"/>
      <c r="C41" s="154" t="s">
        <v>15</v>
      </c>
      <c r="D41" s="155">
        <v>814</v>
      </c>
      <c r="E41" s="155">
        <v>814</v>
      </c>
      <c r="F41" s="155">
        <v>30</v>
      </c>
      <c r="G41" s="156">
        <f t="shared" si="2"/>
        <v>3.6855036855036851</v>
      </c>
      <c r="H41" s="155">
        <v>784</v>
      </c>
      <c r="I41" s="156">
        <f t="shared" si="4"/>
        <v>96.31449631449631</v>
      </c>
      <c r="K41" s="148">
        <f t="shared" si="5"/>
        <v>814</v>
      </c>
    </row>
    <row r="42" spans="1:11" ht="18" customHeight="1">
      <c r="A42" s="194"/>
      <c r="B42" s="195"/>
      <c r="C42" s="154" t="s">
        <v>13</v>
      </c>
      <c r="D42" s="155">
        <v>814</v>
      </c>
      <c r="E42" s="155">
        <v>814</v>
      </c>
      <c r="F42" s="155">
        <v>0</v>
      </c>
      <c r="G42" s="156">
        <f t="shared" si="2"/>
        <v>0</v>
      </c>
      <c r="H42" s="155">
        <v>814</v>
      </c>
      <c r="I42" s="156">
        <f t="shared" si="4"/>
        <v>100</v>
      </c>
      <c r="K42" s="148">
        <f t="shared" si="5"/>
        <v>814</v>
      </c>
    </row>
    <row r="43" spans="1:11" ht="18" customHeight="1">
      <c r="A43" s="186">
        <v>6</v>
      </c>
      <c r="B43" s="187" t="s">
        <v>122</v>
      </c>
      <c r="C43" s="157" t="s">
        <v>11</v>
      </c>
      <c r="D43" s="158">
        <v>1355</v>
      </c>
      <c r="E43" s="158">
        <v>1355</v>
      </c>
      <c r="F43" s="158">
        <v>75</v>
      </c>
      <c r="G43" s="144">
        <f t="shared" si="2"/>
        <v>5.5350553505535052</v>
      </c>
      <c r="H43" s="158">
        <v>1280</v>
      </c>
      <c r="I43" s="144">
        <f t="shared" si="4"/>
        <v>94.464944649446494</v>
      </c>
      <c r="K43" s="148">
        <f t="shared" si="5"/>
        <v>1355</v>
      </c>
    </row>
    <row r="44" spans="1:11" ht="18" customHeight="1">
      <c r="A44" s="186"/>
      <c r="B44" s="187"/>
      <c r="C44" s="157" t="s">
        <v>12</v>
      </c>
      <c r="D44" s="158">
        <v>1355</v>
      </c>
      <c r="E44" s="158">
        <v>1355</v>
      </c>
      <c r="F44" s="158">
        <v>41</v>
      </c>
      <c r="G44" s="144">
        <f t="shared" si="2"/>
        <v>3.0258302583025829</v>
      </c>
      <c r="H44" s="158">
        <v>1314</v>
      </c>
      <c r="I44" s="144">
        <f t="shared" si="4"/>
        <v>96.974169741697409</v>
      </c>
      <c r="K44" s="148">
        <f t="shared" si="5"/>
        <v>1355</v>
      </c>
    </row>
    <row r="45" spans="1:11" ht="18" customHeight="1">
      <c r="A45" s="186"/>
      <c r="B45" s="187"/>
      <c r="C45" s="157" t="s">
        <v>14</v>
      </c>
      <c r="D45" s="158">
        <v>517</v>
      </c>
      <c r="E45" s="158">
        <v>517</v>
      </c>
      <c r="F45" s="158">
        <v>5</v>
      </c>
      <c r="G45" s="144">
        <f t="shared" si="2"/>
        <v>0.96711798839458418</v>
      </c>
      <c r="H45" s="158">
        <v>512</v>
      </c>
      <c r="I45" s="144">
        <f t="shared" si="4"/>
        <v>99.032882011605423</v>
      </c>
      <c r="K45" s="148">
        <f t="shared" si="5"/>
        <v>517</v>
      </c>
    </row>
    <row r="46" spans="1:11" ht="18" customHeight="1">
      <c r="A46" s="186"/>
      <c r="B46" s="187"/>
      <c r="C46" s="157" t="s">
        <v>65</v>
      </c>
      <c r="D46" s="158">
        <v>517</v>
      </c>
      <c r="E46" s="158">
        <v>517</v>
      </c>
      <c r="F46" s="158">
        <v>8</v>
      </c>
      <c r="G46" s="144">
        <f t="shared" si="2"/>
        <v>1.5473887814313347</v>
      </c>
      <c r="H46" s="158">
        <v>509</v>
      </c>
      <c r="I46" s="144">
        <f t="shared" si="4"/>
        <v>98.452611218568663</v>
      </c>
      <c r="K46" s="148">
        <f t="shared" si="5"/>
        <v>517</v>
      </c>
    </row>
    <row r="47" spans="1:11" ht="18" customHeight="1">
      <c r="A47" s="186"/>
      <c r="B47" s="187"/>
      <c r="C47" s="157" t="s">
        <v>15</v>
      </c>
      <c r="D47" s="158">
        <v>981</v>
      </c>
      <c r="E47" s="158">
        <v>981</v>
      </c>
      <c r="F47" s="158">
        <v>1</v>
      </c>
      <c r="G47" s="144">
        <f t="shared" si="2"/>
        <v>0.1019367991845056</v>
      </c>
      <c r="H47" s="158">
        <v>980</v>
      </c>
      <c r="I47" s="144">
        <f t="shared" si="4"/>
        <v>99.898063200815486</v>
      </c>
      <c r="K47" s="148">
        <f t="shared" si="5"/>
        <v>981</v>
      </c>
    </row>
    <row r="48" spans="1:11" ht="18" customHeight="1">
      <c r="A48" s="186"/>
      <c r="B48" s="187"/>
      <c r="C48" s="157" t="s">
        <v>13</v>
      </c>
      <c r="D48" s="158">
        <v>981</v>
      </c>
      <c r="E48" s="158">
        <v>981</v>
      </c>
      <c r="F48" s="158">
        <v>1</v>
      </c>
      <c r="G48" s="144">
        <f t="shared" si="2"/>
        <v>0.1019367991845056</v>
      </c>
      <c r="H48" s="158">
        <v>980</v>
      </c>
      <c r="I48" s="144">
        <f t="shared" si="4"/>
        <v>99.898063200815486</v>
      </c>
      <c r="K48" s="148">
        <f t="shared" si="5"/>
        <v>981</v>
      </c>
    </row>
    <row r="49" spans="1:11" ht="18" customHeight="1">
      <c r="A49" s="194">
        <v>7</v>
      </c>
      <c r="B49" s="195" t="s">
        <v>123</v>
      </c>
      <c r="C49" s="154" t="s">
        <v>11</v>
      </c>
      <c r="D49" s="155">
        <v>1752</v>
      </c>
      <c r="E49" s="155">
        <v>1752</v>
      </c>
      <c r="F49" s="155">
        <v>29</v>
      </c>
      <c r="G49" s="156">
        <f t="shared" si="2"/>
        <v>1.6552511415525115</v>
      </c>
      <c r="H49" s="155">
        <v>1723</v>
      </c>
      <c r="I49" s="156">
        <f t="shared" si="4"/>
        <v>98.344748858447488</v>
      </c>
      <c r="K49" s="148">
        <f t="shared" si="5"/>
        <v>1752</v>
      </c>
    </row>
    <row r="50" spans="1:11" ht="18" customHeight="1">
      <c r="A50" s="194"/>
      <c r="B50" s="195"/>
      <c r="C50" s="154" t="s">
        <v>12</v>
      </c>
      <c r="D50" s="155">
        <v>1752</v>
      </c>
      <c r="E50" s="155">
        <v>1752</v>
      </c>
      <c r="F50" s="155">
        <v>35</v>
      </c>
      <c r="G50" s="156">
        <f t="shared" si="2"/>
        <v>1.9977168949771691</v>
      </c>
      <c r="H50" s="155">
        <v>1717</v>
      </c>
      <c r="I50" s="156">
        <f t="shared" si="4"/>
        <v>98.00228310502284</v>
      </c>
      <c r="K50" s="148">
        <f t="shared" si="5"/>
        <v>1752</v>
      </c>
    </row>
    <row r="51" spans="1:11" ht="18" customHeight="1">
      <c r="A51" s="194"/>
      <c r="B51" s="195"/>
      <c r="C51" s="154" t="s">
        <v>14</v>
      </c>
      <c r="D51" s="155">
        <v>804</v>
      </c>
      <c r="E51" s="155">
        <v>804</v>
      </c>
      <c r="F51" s="155">
        <v>5</v>
      </c>
      <c r="G51" s="156">
        <f t="shared" si="2"/>
        <v>0.62189054726368165</v>
      </c>
      <c r="H51" s="155">
        <v>799</v>
      </c>
      <c r="I51" s="156">
        <f t="shared" si="4"/>
        <v>99.378109452736325</v>
      </c>
      <c r="K51" s="148">
        <f t="shared" si="5"/>
        <v>804</v>
      </c>
    </row>
    <row r="52" spans="1:11" ht="18" customHeight="1">
      <c r="A52" s="194"/>
      <c r="B52" s="195"/>
      <c r="C52" s="154" t="s">
        <v>65</v>
      </c>
      <c r="D52" s="155">
        <v>804</v>
      </c>
      <c r="E52" s="155">
        <v>804</v>
      </c>
      <c r="F52" s="155">
        <v>10</v>
      </c>
      <c r="G52" s="156">
        <f t="shared" si="2"/>
        <v>1.2437810945273633</v>
      </c>
      <c r="H52" s="155">
        <v>794</v>
      </c>
      <c r="I52" s="156">
        <f t="shared" si="4"/>
        <v>98.75621890547265</v>
      </c>
      <c r="K52" s="148">
        <f t="shared" si="5"/>
        <v>804</v>
      </c>
    </row>
    <row r="53" spans="1:11" ht="18" customHeight="1">
      <c r="A53" s="194"/>
      <c r="B53" s="195"/>
      <c r="C53" s="154" t="s">
        <v>15</v>
      </c>
      <c r="D53" s="155">
        <v>1752</v>
      </c>
      <c r="E53" s="155">
        <v>1752</v>
      </c>
      <c r="F53" s="155">
        <v>5</v>
      </c>
      <c r="G53" s="156">
        <f t="shared" si="2"/>
        <v>0.28538812785388129</v>
      </c>
      <c r="H53" s="155">
        <v>1747</v>
      </c>
      <c r="I53" s="156">
        <f t="shared" si="4"/>
        <v>99.714611872146122</v>
      </c>
      <c r="K53" s="148">
        <f t="shared" si="5"/>
        <v>1752</v>
      </c>
    </row>
    <row r="54" spans="1:11" ht="18" customHeight="1">
      <c r="A54" s="194"/>
      <c r="B54" s="195"/>
      <c r="C54" s="154" t="s">
        <v>13</v>
      </c>
      <c r="D54" s="155">
        <v>763</v>
      </c>
      <c r="E54" s="155">
        <v>763</v>
      </c>
      <c r="F54" s="155"/>
      <c r="G54" s="156">
        <f t="shared" si="2"/>
        <v>0</v>
      </c>
      <c r="H54" s="155">
        <v>763</v>
      </c>
      <c r="I54" s="156">
        <f t="shared" si="4"/>
        <v>100</v>
      </c>
      <c r="K54" s="148">
        <f t="shared" si="5"/>
        <v>763</v>
      </c>
    </row>
    <row r="55" spans="1:11" ht="18" customHeight="1">
      <c r="A55" s="186">
        <v>8</v>
      </c>
      <c r="B55" s="187" t="s">
        <v>124</v>
      </c>
      <c r="C55" s="157" t="s">
        <v>11</v>
      </c>
      <c r="D55" s="158">
        <v>1095</v>
      </c>
      <c r="E55" s="158">
        <v>1095</v>
      </c>
      <c r="F55" s="158">
        <v>33</v>
      </c>
      <c r="G55" s="144">
        <f t="shared" si="2"/>
        <v>3.0136986301369864</v>
      </c>
      <c r="H55" s="158">
        <v>1062</v>
      </c>
      <c r="I55" s="144">
        <f t="shared" si="4"/>
        <v>96.986301369863014</v>
      </c>
      <c r="K55" s="148">
        <f t="shared" si="5"/>
        <v>1095</v>
      </c>
    </row>
    <row r="56" spans="1:11" ht="18" customHeight="1">
      <c r="A56" s="186"/>
      <c r="B56" s="187"/>
      <c r="C56" s="157" t="s">
        <v>12</v>
      </c>
      <c r="D56" s="158">
        <v>1095</v>
      </c>
      <c r="E56" s="158">
        <v>1095</v>
      </c>
      <c r="F56" s="158">
        <v>27</v>
      </c>
      <c r="G56" s="144">
        <f t="shared" si="2"/>
        <v>2.4657534246575343</v>
      </c>
      <c r="H56" s="158">
        <v>1068</v>
      </c>
      <c r="I56" s="144">
        <f t="shared" si="4"/>
        <v>97.534246575342479</v>
      </c>
      <c r="K56" s="148">
        <f t="shared" si="5"/>
        <v>1095</v>
      </c>
    </row>
    <row r="57" spans="1:11" ht="18" customHeight="1">
      <c r="A57" s="186"/>
      <c r="B57" s="187"/>
      <c r="C57" s="157" t="s">
        <v>14</v>
      </c>
      <c r="D57" s="158">
        <v>447</v>
      </c>
      <c r="E57" s="158">
        <v>447</v>
      </c>
      <c r="F57" s="158">
        <v>3</v>
      </c>
      <c r="G57" s="144">
        <f t="shared" si="2"/>
        <v>0.67114093959731547</v>
      </c>
      <c r="H57" s="158">
        <v>444</v>
      </c>
      <c r="I57" s="144">
        <f t="shared" si="4"/>
        <v>99.328859060402692</v>
      </c>
      <c r="K57" s="148">
        <f t="shared" si="5"/>
        <v>447</v>
      </c>
    </row>
    <row r="58" spans="1:11" ht="18" customHeight="1">
      <c r="A58" s="186"/>
      <c r="B58" s="187"/>
      <c r="C58" s="157" t="s">
        <v>65</v>
      </c>
      <c r="D58" s="158">
        <v>447</v>
      </c>
      <c r="E58" s="158">
        <v>447</v>
      </c>
      <c r="F58" s="158">
        <v>1</v>
      </c>
      <c r="G58" s="144">
        <f t="shared" si="2"/>
        <v>0.2237136465324385</v>
      </c>
      <c r="H58" s="158">
        <v>446</v>
      </c>
      <c r="I58" s="144">
        <f t="shared" si="4"/>
        <v>99.776286353467569</v>
      </c>
      <c r="K58" s="148">
        <f t="shared" si="5"/>
        <v>447</v>
      </c>
    </row>
    <row r="59" spans="1:11" ht="18" customHeight="1">
      <c r="A59" s="186"/>
      <c r="B59" s="187"/>
      <c r="C59" s="157" t="s">
        <v>15</v>
      </c>
      <c r="D59" s="158">
        <v>1095</v>
      </c>
      <c r="E59" s="158">
        <v>1095</v>
      </c>
      <c r="F59" s="158">
        <v>9</v>
      </c>
      <c r="G59" s="144">
        <f t="shared" si="2"/>
        <v>0.82191780821917815</v>
      </c>
      <c r="H59" s="158">
        <v>1086</v>
      </c>
      <c r="I59" s="144">
        <f t="shared" si="4"/>
        <v>99.178082191780831</v>
      </c>
      <c r="K59" s="148">
        <f t="shared" si="5"/>
        <v>1095</v>
      </c>
    </row>
    <row r="60" spans="1:11" ht="18" customHeight="1">
      <c r="A60" s="186"/>
      <c r="B60" s="187"/>
      <c r="C60" s="157" t="s">
        <v>13</v>
      </c>
      <c r="D60" s="158">
        <v>836</v>
      </c>
      <c r="E60" s="158">
        <v>836</v>
      </c>
      <c r="F60" s="158">
        <v>0</v>
      </c>
      <c r="G60" s="144">
        <f t="shared" si="2"/>
        <v>0</v>
      </c>
      <c r="H60" s="158">
        <v>836</v>
      </c>
      <c r="I60" s="144">
        <f t="shared" si="4"/>
        <v>100</v>
      </c>
      <c r="K60" s="148">
        <f t="shared" si="5"/>
        <v>836</v>
      </c>
    </row>
    <row r="61" spans="1:11" ht="18" customHeight="1">
      <c r="A61" s="194">
        <v>9</v>
      </c>
      <c r="B61" s="195" t="s">
        <v>125</v>
      </c>
      <c r="C61" s="154" t="s">
        <v>11</v>
      </c>
      <c r="D61" s="155">
        <v>912</v>
      </c>
      <c r="E61" s="155">
        <v>912</v>
      </c>
      <c r="F61" s="155">
        <v>36</v>
      </c>
      <c r="G61" s="156">
        <f t="shared" si="2"/>
        <v>3.9473684210526319</v>
      </c>
      <c r="H61" s="155">
        <v>876</v>
      </c>
      <c r="I61" s="156">
        <f t="shared" si="4"/>
        <v>96.05263157894737</v>
      </c>
      <c r="K61" s="148">
        <f t="shared" si="5"/>
        <v>912</v>
      </c>
    </row>
    <row r="62" spans="1:11" ht="18" customHeight="1">
      <c r="A62" s="194"/>
      <c r="B62" s="195"/>
      <c r="C62" s="154" t="s">
        <v>12</v>
      </c>
      <c r="D62" s="155">
        <v>912</v>
      </c>
      <c r="E62" s="155">
        <v>912</v>
      </c>
      <c r="F62" s="155">
        <v>25</v>
      </c>
      <c r="G62" s="156">
        <f t="shared" si="2"/>
        <v>2.7412280701754388</v>
      </c>
      <c r="H62" s="155">
        <v>887</v>
      </c>
      <c r="I62" s="156">
        <f t="shared" si="4"/>
        <v>97.258771929824576</v>
      </c>
      <c r="K62" s="148">
        <f t="shared" si="5"/>
        <v>912</v>
      </c>
    </row>
    <row r="63" spans="1:11" ht="18" customHeight="1">
      <c r="A63" s="194"/>
      <c r="B63" s="195"/>
      <c r="C63" s="154" t="s">
        <v>14</v>
      </c>
      <c r="D63" s="155">
        <v>290</v>
      </c>
      <c r="E63" s="155">
        <v>290</v>
      </c>
      <c r="F63" s="155">
        <v>1</v>
      </c>
      <c r="G63" s="156">
        <f t="shared" si="2"/>
        <v>0.34482758620689657</v>
      </c>
      <c r="H63" s="155">
        <v>289</v>
      </c>
      <c r="I63" s="156">
        <f t="shared" si="4"/>
        <v>99.65517241379311</v>
      </c>
      <c r="K63" s="148">
        <f t="shared" si="5"/>
        <v>290</v>
      </c>
    </row>
    <row r="64" spans="1:11" ht="18" customHeight="1">
      <c r="A64" s="194"/>
      <c r="B64" s="195"/>
      <c r="C64" s="154" t="s">
        <v>65</v>
      </c>
      <c r="D64" s="155">
        <v>290</v>
      </c>
      <c r="E64" s="155">
        <v>290</v>
      </c>
      <c r="F64" s="155">
        <v>1</v>
      </c>
      <c r="G64" s="156">
        <f t="shared" si="2"/>
        <v>0.34482758620689657</v>
      </c>
      <c r="H64" s="155">
        <v>289</v>
      </c>
      <c r="I64" s="156">
        <f t="shared" si="4"/>
        <v>99.65517241379311</v>
      </c>
      <c r="K64" s="148">
        <f t="shared" si="5"/>
        <v>290</v>
      </c>
    </row>
    <row r="65" spans="1:12" ht="18" customHeight="1">
      <c r="A65" s="194"/>
      <c r="B65" s="195"/>
      <c r="C65" s="154" t="s">
        <v>15</v>
      </c>
      <c r="D65" s="155">
        <v>643</v>
      </c>
      <c r="E65" s="155">
        <v>643</v>
      </c>
      <c r="F65" s="155">
        <v>9</v>
      </c>
      <c r="G65" s="156">
        <f t="shared" si="2"/>
        <v>1.3996889580093312</v>
      </c>
      <c r="H65" s="155">
        <v>634</v>
      </c>
      <c r="I65" s="156">
        <f t="shared" si="4"/>
        <v>98.600311041990679</v>
      </c>
      <c r="K65" s="148">
        <f t="shared" si="5"/>
        <v>643</v>
      </c>
    </row>
    <row r="66" spans="1:12" ht="18" customHeight="1">
      <c r="A66" s="194"/>
      <c r="B66" s="195"/>
      <c r="C66" s="154" t="s">
        <v>13</v>
      </c>
      <c r="D66" s="155">
        <v>643</v>
      </c>
      <c r="E66" s="155">
        <v>643</v>
      </c>
      <c r="F66" s="155">
        <v>0</v>
      </c>
      <c r="G66" s="156">
        <f t="shared" si="2"/>
        <v>0</v>
      </c>
      <c r="H66" s="155">
        <v>643</v>
      </c>
      <c r="I66" s="156">
        <f t="shared" si="4"/>
        <v>100</v>
      </c>
      <c r="K66" s="148">
        <f t="shared" si="5"/>
        <v>643</v>
      </c>
    </row>
    <row r="67" spans="1:12" ht="18" customHeight="1">
      <c r="A67" s="186">
        <v>10</v>
      </c>
      <c r="B67" s="187" t="s">
        <v>126</v>
      </c>
      <c r="C67" s="157" t="s">
        <v>11</v>
      </c>
      <c r="D67" s="158">
        <v>1500</v>
      </c>
      <c r="E67" s="158">
        <v>1500</v>
      </c>
      <c r="F67" s="158">
        <v>25</v>
      </c>
      <c r="G67" s="144">
        <f t="shared" si="2"/>
        <v>1.6666666666666667</v>
      </c>
      <c r="H67" s="158">
        <v>1475</v>
      </c>
      <c r="I67" s="144">
        <f t="shared" si="4"/>
        <v>98.333333333333329</v>
      </c>
      <c r="K67" s="148">
        <f t="shared" si="5"/>
        <v>1500</v>
      </c>
    </row>
    <row r="68" spans="1:12" ht="18" customHeight="1">
      <c r="A68" s="186"/>
      <c r="B68" s="187"/>
      <c r="C68" s="157" t="s">
        <v>12</v>
      </c>
      <c r="D68" s="158">
        <v>1500</v>
      </c>
      <c r="E68" s="158">
        <v>1500</v>
      </c>
      <c r="F68" s="158">
        <v>14</v>
      </c>
      <c r="G68" s="144">
        <f t="shared" si="2"/>
        <v>0.93333333333333335</v>
      </c>
      <c r="H68" s="158">
        <v>1486</v>
      </c>
      <c r="I68" s="144">
        <f t="shared" si="4"/>
        <v>99.066666666666663</v>
      </c>
      <c r="K68" s="148">
        <f t="shared" si="5"/>
        <v>1500</v>
      </c>
    </row>
    <row r="69" spans="1:12" ht="18" customHeight="1">
      <c r="A69" s="186"/>
      <c r="B69" s="187"/>
      <c r="C69" s="157" t="s">
        <v>14</v>
      </c>
      <c r="D69" s="158">
        <v>589</v>
      </c>
      <c r="E69" s="158">
        <v>589</v>
      </c>
      <c r="F69" s="158"/>
      <c r="G69" s="144">
        <f t="shared" si="2"/>
        <v>0</v>
      </c>
      <c r="H69" s="158">
        <v>589</v>
      </c>
      <c r="I69" s="144">
        <f t="shared" si="4"/>
        <v>100</v>
      </c>
      <c r="K69" s="148">
        <f t="shared" si="5"/>
        <v>589</v>
      </c>
    </row>
    <row r="70" spans="1:12" ht="18" customHeight="1">
      <c r="A70" s="186"/>
      <c r="B70" s="187"/>
      <c r="C70" s="157" t="s">
        <v>65</v>
      </c>
      <c r="D70" s="158">
        <v>589</v>
      </c>
      <c r="E70" s="158">
        <v>589</v>
      </c>
      <c r="F70" s="158"/>
      <c r="G70" s="144">
        <f t="shared" si="2"/>
        <v>0</v>
      </c>
      <c r="H70" s="158">
        <v>589</v>
      </c>
      <c r="I70" s="144">
        <f t="shared" si="4"/>
        <v>100</v>
      </c>
      <c r="K70" s="148">
        <f t="shared" si="5"/>
        <v>589</v>
      </c>
    </row>
    <row r="71" spans="1:12" ht="18" customHeight="1">
      <c r="A71" s="186"/>
      <c r="B71" s="187"/>
      <c r="C71" s="157" t="s">
        <v>15</v>
      </c>
      <c r="D71" s="158">
        <v>1133</v>
      </c>
      <c r="E71" s="158">
        <v>1133</v>
      </c>
      <c r="F71" s="158">
        <v>4</v>
      </c>
      <c r="G71" s="144">
        <f t="shared" si="2"/>
        <v>0.35304501323918802</v>
      </c>
      <c r="H71" s="158">
        <v>1129</v>
      </c>
      <c r="I71" s="144">
        <f t="shared" si="4"/>
        <v>99.646954986760818</v>
      </c>
      <c r="K71" s="148">
        <f t="shared" si="5"/>
        <v>1133</v>
      </c>
    </row>
    <row r="72" spans="1:12" ht="18" customHeight="1">
      <c r="A72" s="186"/>
      <c r="B72" s="187"/>
      <c r="C72" s="157" t="s">
        <v>13</v>
      </c>
      <c r="D72" s="158">
        <v>1133</v>
      </c>
      <c r="E72" s="158">
        <v>1133</v>
      </c>
      <c r="F72" s="158"/>
      <c r="G72" s="144">
        <f t="shared" ref="G72:G135" si="11">F72/E72%</f>
        <v>0</v>
      </c>
      <c r="H72" s="158">
        <v>1133</v>
      </c>
      <c r="I72" s="144">
        <f t="shared" ref="I72:I135" si="12">H72/E72%</f>
        <v>100</v>
      </c>
      <c r="K72" s="148">
        <f t="shared" ref="K72:K135" si="13">F72+H72</f>
        <v>1133</v>
      </c>
    </row>
    <row r="73" spans="1:12" ht="18" customHeight="1">
      <c r="A73" s="194">
        <v>11</v>
      </c>
      <c r="B73" s="195" t="s">
        <v>127</v>
      </c>
      <c r="C73" s="154" t="s">
        <v>11</v>
      </c>
      <c r="D73" s="155">
        <v>865</v>
      </c>
      <c r="E73" s="155">
        <v>865</v>
      </c>
      <c r="F73" s="155">
        <v>23</v>
      </c>
      <c r="G73" s="156">
        <f t="shared" si="11"/>
        <v>2.6589595375722541</v>
      </c>
      <c r="H73" s="155">
        <v>842</v>
      </c>
      <c r="I73" s="156">
        <f t="shared" si="12"/>
        <v>97.341040462427742</v>
      </c>
      <c r="K73" s="148">
        <f t="shared" si="13"/>
        <v>865</v>
      </c>
    </row>
    <row r="74" spans="1:12" ht="18" customHeight="1">
      <c r="A74" s="194"/>
      <c r="B74" s="195"/>
      <c r="C74" s="154" t="s">
        <v>12</v>
      </c>
      <c r="D74" s="155">
        <v>865</v>
      </c>
      <c r="E74" s="155">
        <v>865</v>
      </c>
      <c r="F74" s="155">
        <v>24</v>
      </c>
      <c r="G74" s="156">
        <f t="shared" si="11"/>
        <v>2.7745664739884393</v>
      </c>
      <c r="H74" s="155">
        <v>841</v>
      </c>
      <c r="I74" s="156">
        <f t="shared" si="12"/>
        <v>97.225433526011557</v>
      </c>
      <c r="K74" s="148">
        <f t="shared" si="13"/>
        <v>865</v>
      </c>
    </row>
    <row r="75" spans="1:12" ht="18" customHeight="1">
      <c r="A75" s="194"/>
      <c r="B75" s="195"/>
      <c r="C75" s="154" t="s">
        <v>14</v>
      </c>
      <c r="D75" s="155">
        <v>358</v>
      </c>
      <c r="E75" s="155">
        <v>358</v>
      </c>
      <c r="F75" s="155">
        <v>0</v>
      </c>
      <c r="G75" s="156">
        <f t="shared" si="11"/>
        <v>0</v>
      </c>
      <c r="H75" s="155">
        <v>358</v>
      </c>
      <c r="I75" s="156">
        <f t="shared" si="12"/>
        <v>100</v>
      </c>
      <c r="K75" s="148">
        <f t="shared" si="13"/>
        <v>358</v>
      </c>
    </row>
    <row r="76" spans="1:12" ht="18" customHeight="1">
      <c r="A76" s="194"/>
      <c r="B76" s="195"/>
      <c r="C76" s="154" t="s">
        <v>65</v>
      </c>
      <c r="D76" s="155">
        <v>358</v>
      </c>
      <c r="E76" s="155">
        <v>358</v>
      </c>
      <c r="F76" s="155">
        <v>0</v>
      </c>
      <c r="G76" s="156">
        <f t="shared" si="11"/>
        <v>0</v>
      </c>
      <c r="H76" s="155">
        <v>358</v>
      </c>
      <c r="I76" s="156">
        <f t="shared" si="12"/>
        <v>100</v>
      </c>
      <c r="K76" s="148">
        <f t="shared" si="13"/>
        <v>358</v>
      </c>
    </row>
    <row r="77" spans="1:12" ht="18" customHeight="1">
      <c r="A77" s="194"/>
      <c r="B77" s="195"/>
      <c r="C77" s="154" t="s">
        <v>15</v>
      </c>
      <c r="D77" s="155">
        <v>644</v>
      </c>
      <c r="E77" s="155">
        <v>644</v>
      </c>
      <c r="F77" s="155">
        <v>14</v>
      </c>
      <c r="G77" s="156">
        <f t="shared" si="11"/>
        <v>2.1739130434782608</v>
      </c>
      <c r="H77" s="155">
        <v>630</v>
      </c>
      <c r="I77" s="156">
        <f t="shared" si="12"/>
        <v>97.826086956521735</v>
      </c>
      <c r="K77" s="148">
        <f t="shared" si="13"/>
        <v>644</v>
      </c>
    </row>
    <row r="78" spans="1:12" ht="18" customHeight="1">
      <c r="A78" s="194"/>
      <c r="B78" s="195"/>
      <c r="C78" s="154" t="s">
        <v>13</v>
      </c>
      <c r="D78" s="155">
        <v>865</v>
      </c>
      <c r="E78" s="155">
        <v>865</v>
      </c>
      <c r="F78" s="155">
        <v>0</v>
      </c>
      <c r="G78" s="156">
        <f t="shared" si="11"/>
        <v>0</v>
      </c>
      <c r="H78" s="155">
        <v>865</v>
      </c>
      <c r="I78" s="156">
        <f t="shared" si="12"/>
        <v>100</v>
      </c>
      <c r="K78" s="148">
        <f t="shared" si="13"/>
        <v>865</v>
      </c>
    </row>
    <row r="79" spans="1:12" ht="18" customHeight="1">
      <c r="A79" s="186">
        <v>12</v>
      </c>
      <c r="B79" s="187" t="s">
        <v>128</v>
      </c>
      <c r="C79" s="157" t="s">
        <v>11</v>
      </c>
      <c r="D79" s="158">
        <v>1117</v>
      </c>
      <c r="E79" s="158">
        <v>1115</v>
      </c>
      <c r="F79" s="158">
        <v>12</v>
      </c>
      <c r="G79" s="144">
        <f t="shared" si="11"/>
        <v>1.0762331838565022</v>
      </c>
      <c r="H79" s="158">
        <v>1103</v>
      </c>
      <c r="I79" s="144">
        <f t="shared" si="12"/>
        <v>98.923766816143498</v>
      </c>
      <c r="K79" s="148">
        <f t="shared" si="13"/>
        <v>1115</v>
      </c>
      <c r="L79" s="148" t="s">
        <v>155</v>
      </c>
    </row>
    <row r="80" spans="1:12" ht="18" customHeight="1">
      <c r="A80" s="186"/>
      <c r="B80" s="187"/>
      <c r="C80" s="157" t="s">
        <v>12</v>
      </c>
      <c r="D80" s="158">
        <v>1117</v>
      </c>
      <c r="E80" s="158">
        <v>1115</v>
      </c>
      <c r="F80" s="158">
        <v>6</v>
      </c>
      <c r="G80" s="144">
        <f t="shared" si="11"/>
        <v>0.53811659192825112</v>
      </c>
      <c r="H80" s="158">
        <v>1109</v>
      </c>
      <c r="I80" s="144">
        <f t="shared" si="12"/>
        <v>99.461883408071742</v>
      </c>
      <c r="K80" s="148">
        <f t="shared" si="13"/>
        <v>1115</v>
      </c>
      <c r="L80" s="148" t="s">
        <v>155</v>
      </c>
    </row>
    <row r="81" spans="1:11" ht="18" customHeight="1">
      <c r="A81" s="186"/>
      <c r="B81" s="187"/>
      <c r="C81" s="157" t="s">
        <v>14</v>
      </c>
      <c r="D81" s="158">
        <v>439</v>
      </c>
      <c r="E81" s="158">
        <v>439</v>
      </c>
      <c r="F81" s="158">
        <v>0</v>
      </c>
      <c r="G81" s="144">
        <f t="shared" si="11"/>
        <v>0</v>
      </c>
      <c r="H81" s="158">
        <v>439</v>
      </c>
      <c r="I81" s="144">
        <f t="shared" si="12"/>
        <v>100.00000000000001</v>
      </c>
      <c r="K81" s="148">
        <f t="shared" si="13"/>
        <v>439</v>
      </c>
    </row>
    <row r="82" spans="1:11" ht="18" customHeight="1">
      <c r="A82" s="186"/>
      <c r="B82" s="187"/>
      <c r="C82" s="157" t="s">
        <v>65</v>
      </c>
      <c r="D82" s="158">
        <v>439</v>
      </c>
      <c r="E82" s="158">
        <v>439</v>
      </c>
      <c r="F82" s="158">
        <v>0</v>
      </c>
      <c r="G82" s="144">
        <f t="shared" si="11"/>
        <v>0</v>
      </c>
      <c r="H82" s="158">
        <v>439</v>
      </c>
      <c r="I82" s="144">
        <f t="shared" si="12"/>
        <v>100.00000000000001</v>
      </c>
      <c r="K82" s="148">
        <f t="shared" si="13"/>
        <v>439</v>
      </c>
    </row>
    <row r="83" spans="1:11" ht="18" customHeight="1">
      <c r="A83" s="186"/>
      <c r="B83" s="187"/>
      <c r="C83" s="157" t="s">
        <v>15</v>
      </c>
      <c r="D83" s="158">
        <v>835</v>
      </c>
      <c r="E83" s="158">
        <v>835</v>
      </c>
      <c r="F83" s="158">
        <v>0</v>
      </c>
      <c r="G83" s="144">
        <f t="shared" si="11"/>
        <v>0</v>
      </c>
      <c r="H83" s="158">
        <v>835</v>
      </c>
      <c r="I83" s="144">
        <f t="shared" si="12"/>
        <v>100</v>
      </c>
      <c r="K83" s="148">
        <f t="shared" si="13"/>
        <v>835</v>
      </c>
    </row>
    <row r="84" spans="1:11" ht="18" customHeight="1">
      <c r="A84" s="186"/>
      <c r="B84" s="187"/>
      <c r="C84" s="157" t="s">
        <v>13</v>
      </c>
      <c r="D84" s="158">
        <v>835</v>
      </c>
      <c r="E84" s="158">
        <v>835</v>
      </c>
      <c r="F84" s="158">
        <v>0</v>
      </c>
      <c r="G84" s="144">
        <f t="shared" si="11"/>
        <v>0</v>
      </c>
      <c r="H84" s="158">
        <v>835</v>
      </c>
      <c r="I84" s="144">
        <f t="shared" si="12"/>
        <v>100</v>
      </c>
      <c r="K84" s="148">
        <f t="shared" si="13"/>
        <v>835</v>
      </c>
    </row>
    <row r="85" spans="1:11" ht="18" customHeight="1">
      <c r="A85" s="194">
        <v>13</v>
      </c>
      <c r="B85" s="195" t="s">
        <v>129</v>
      </c>
      <c r="C85" s="154" t="s">
        <v>11</v>
      </c>
      <c r="D85" s="155">
        <v>1215</v>
      </c>
      <c r="E85" s="155">
        <v>1215</v>
      </c>
      <c r="F85" s="155">
        <v>21</v>
      </c>
      <c r="G85" s="156">
        <f t="shared" si="11"/>
        <v>1.728395061728395</v>
      </c>
      <c r="H85" s="155">
        <v>1194</v>
      </c>
      <c r="I85" s="156">
        <f t="shared" si="12"/>
        <v>98.271604938271608</v>
      </c>
      <c r="K85" s="148">
        <f t="shared" si="13"/>
        <v>1215</v>
      </c>
    </row>
    <row r="86" spans="1:11" ht="18" customHeight="1">
      <c r="A86" s="194"/>
      <c r="B86" s="195"/>
      <c r="C86" s="154" t="s">
        <v>12</v>
      </c>
      <c r="D86" s="155">
        <v>1215</v>
      </c>
      <c r="E86" s="155">
        <v>1215</v>
      </c>
      <c r="F86" s="155">
        <v>23</v>
      </c>
      <c r="G86" s="156">
        <f t="shared" si="11"/>
        <v>1.8930041152263375</v>
      </c>
      <c r="H86" s="155">
        <v>1192</v>
      </c>
      <c r="I86" s="156">
        <f t="shared" si="12"/>
        <v>98.106995884773653</v>
      </c>
      <c r="K86" s="148">
        <f t="shared" si="13"/>
        <v>1215</v>
      </c>
    </row>
    <row r="87" spans="1:11" ht="18" customHeight="1">
      <c r="A87" s="194"/>
      <c r="B87" s="195"/>
      <c r="C87" s="154" t="s">
        <v>14</v>
      </c>
      <c r="D87" s="155">
        <v>417</v>
      </c>
      <c r="E87" s="155">
        <v>417</v>
      </c>
      <c r="F87" s="155">
        <v>0</v>
      </c>
      <c r="G87" s="156">
        <f t="shared" si="11"/>
        <v>0</v>
      </c>
      <c r="H87" s="155">
        <v>417</v>
      </c>
      <c r="I87" s="156">
        <f t="shared" si="12"/>
        <v>100</v>
      </c>
      <c r="K87" s="148">
        <f t="shared" si="13"/>
        <v>417</v>
      </c>
    </row>
    <row r="88" spans="1:11" ht="18" customHeight="1">
      <c r="A88" s="194"/>
      <c r="B88" s="195"/>
      <c r="C88" s="154" t="s">
        <v>65</v>
      </c>
      <c r="D88" s="155">
        <v>417</v>
      </c>
      <c r="E88" s="155">
        <v>417</v>
      </c>
      <c r="F88" s="155">
        <v>0</v>
      </c>
      <c r="G88" s="156">
        <f t="shared" si="11"/>
        <v>0</v>
      </c>
      <c r="H88" s="155">
        <v>417</v>
      </c>
      <c r="I88" s="156">
        <f t="shared" si="12"/>
        <v>100</v>
      </c>
      <c r="K88" s="148">
        <f t="shared" si="13"/>
        <v>417</v>
      </c>
    </row>
    <row r="89" spans="1:11" ht="18" customHeight="1">
      <c r="A89" s="194"/>
      <c r="B89" s="195"/>
      <c r="C89" s="154" t="s">
        <v>15</v>
      </c>
      <c r="D89" s="155">
        <v>900</v>
      </c>
      <c r="E89" s="155">
        <v>900</v>
      </c>
      <c r="F89" s="155">
        <v>0</v>
      </c>
      <c r="G89" s="156">
        <f t="shared" si="11"/>
        <v>0</v>
      </c>
      <c r="H89" s="155">
        <v>900</v>
      </c>
      <c r="I89" s="156">
        <f t="shared" si="12"/>
        <v>100</v>
      </c>
      <c r="K89" s="148">
        <f t="shared" si="13"/>
        <v>900</v>
      </c>
    </row>
    <row r="90" spans="1:11" ht="18" customHeight="1">
      <c r="A90" s="194"/>
      <c r="B90" s="195"/>
      <c r="C90" s="154" t="s">
        <v>13</v>
      </c>
      <c r="D90" s="155">
        <v>900</v>
      </c>
      <c r="E90" s="155">
        <v>900</v>
      </c>
      <c r="F90" s="155">
        <v>0</v>
      </c>
      <c r="G90" s="156">
        <f t="shared" si="11"/>
        <v>0</v>
      </c>
      <c r="H90" s="155">
        <v>900</v>
      </c>
      <c r="I90" s="156">
        <f t="shared" si="12"/>
        <v>100</v>
      </c>
      <c r="K90" s="148">
        <f t="shared" si="13"/>
        <v>900</v>
      </c>
    </row>
    <row r="91" spans="1:11" ht="18" customHeight="1">
      <c r="A91" s="186">
        <v>14</v>
      </c>
      <c r="B91" s="187" t="s">
        <v>130</v>
      </c>
      <c r="C91" s="157" t="s">
        <v>11</v>
      </c>
      <c r="D91" s="158">
        <v>1019</v>
      </c>
      <c r="E91" s="158">
        <v>1019</v>
      </c>
      <c r="F91" s="158">
        <v>20</v>
      </c>
      <c r="G91" s="144">
        <f t="shared" si="11"/>
        <v>1.9627085377821394</v>
      </c>
      <c r="H91" s="158">
        <f>E91-F91</f>
        <v>999</v>
      </c>
      <c r="I91" s="144">
        <f t="shared" si="12"/>
        <v>98.037291462217866</v>
      </c>
      <c r="K91" s="148">
        <f t="shared" si="13"/>
        <v>1019</v>
      </c>
    </row>
    <row r="92" spans="1:11" ht="18" customHeight="1">
      <c r="A92" s="186"/>
      <c r="B92" s="187"/>
      <c r="C92" s="157" t="s">
        <v>12</v>
      </c>
      <c r="D92" s="158">
        <v>1019</v>
      </c>
      <c r="E92" s="158">
        <v>1019</v>
      </c>
      <c r="F92" s="158">
        <v>18</v>
      </c>
      <c r="G92" s="144">
        <f t="shared" si="11"/>
        <v>1.7664376840039255</v>
      </c>
      <c r="H92" s="158">
        <f t="shared" ref="H92:H96" si="14">E92-F92</f>
        <v>1001</v>
      </c>
      <c r="I92" s="144">
        <f t="shared" si="12"/>
        <v>98.233562315996082</v>
      </c>
      <c r="K92" s="148">
        <f t="shared" si="13"/>
        <v>1019</v>
      </c>
    </row>
    <row r="93" spans="1:11" ht="18" customHeight="1">
      <c r="A93" s="186"/>
      <c r="B93" s="187"/>
      <c r="C93" s="157" t="s">
        <v>14</v>
      </c>
      <c r="D93" s="158">
        <v>408</v>
      </c>
      <c r="E93" s="158">
        <v>408</v>
      </c>
      <c r="F93" s="158">
        <v>0</v>
      </c>
      <c r="G93" s="144">
        <f t="shared" si="11"/>
        <v>0</v>
      </c>
      <c r="H93" s="158">
        <f t="shared" si="14"/>
        <v>408</v>
      </c>
      <c r="I93" s="144">
        <f t="shared" si="12"/>
        <v>100</v>
      </c>
      <c r="K93" s="148">
        <f t="shared" si="13"/>
        <v>408</v>
      </c>
    </row>
    <row r="94" spans="1:11" ht="18" customHeight="1">
      <c r="A94" s="186"/>
      <c r="B94" s="187"/>
      <c r="C94" s="157" t="s">
        <v>65</v>
      </c>
      <c r="D94" s="158">
        <v>408</v>
      </c>
      <c r="E94" s="158">
        <v>408</v>
      </c>
      <c r="F94" s="158">
        <v>0</v>
      </c>
      <c r="G94" s="144">
        <f t="shared" si="11"/>
        <v>0</v>
      </c>
      <c r="H94" s="158">
        <f t="shared" si="14"/>
        <v>408</v>
      </c>
      <c r="I94" s="144">
        <f t="shared" si="12"/>
        <v>100</v>
      </c>
      <c r="K94" s="148">
        <f t="shared" si="13"/>
        <v>408</v>
      </c>
    </row>
    <row r="95" spans="1:11" ht="18" customHeight="1">
      <c r="A95" s="186"/>
      <c r="B95" s="187"/>
      <c r="C95" s="157" t="s">
        <v>15</v>
      </c>
      <c r="D95" s="158">
        <v>1019</v>
      </c>
      <c r="E95" s="158">
        <v>1019</v>
      </c>
      <c r="F95" s="158">
        <v>1</v>
      </c>
      <c r="G95" s="144">
        <f t="shared" si="11"/>
        <v>9.8135426889106966E-2</v>
      </c>
      <c r="H95" s="158">
        <f t="shared" si="14"/>
        <v>1018</v>
      </c>
      <c r="I95" s="144">
        <f t="shared" si="12"/>
        <v>99.901864573110899</v>
      </c>
      <c r="K95" s="148">
        <f t="shared" si="13"/>
        <v>1019</v>
      </c>
    </row>
    <row r="96" spans="1:11" ht="18" customHeight="1">
      <c r="A96" s="186"/>
      <c r="B96" s="187"/>
      <c r="C96" s="157" t="s">
        <v>13</v>
      </c>
      <c r="D96" s="158">
        <v>1019</v>
      </c>
      <c r="E96" s="158">
        <v>1019</v>
      </c>
      <c r="F96" s="158">
        <v>0</v>
      </c>
      <c r="G96" s="144">
        <f t="shared" si="11"/>
        <v>0</v>
      </c>
      <c r="H96" s="158">
        <f t="shared" si="14"/>
        <v>1019</v>
      </c>
      <c r="I96" s="144">
        <f t="shared" si="12"/>
        <v>100</v>
      </c>
      <c r="K96" s="148">
        <f t="shared" si="13"/>
        <v>1019</v>
      </c>
    </row>
    <row r="97" spans="1:11" ht="18" customHeight="1">
      <c r="A97" s="194">
        <v>15</v>
      </c>
      <c r="B97" s="195" t="s">
        <v>131</v>
      </c>
      <c r="C97" s="154" t="s">
        <v>11</v>
      </c>
      <c r="D97" s="155">
        <v>1031</v>
      </c>
      <c r="E97" s="155">
        <v>1031</v>
      </c>
      <c r="F97" s="155">
        <v>46</v>
      </c>
      <c r="G97" s="156">
        <f t="shared" si="11"/>
        <v>4.4616876818622693</v>
      </c>
      <c r="H97" s="155">
        <v>985</v>
      </c>
      <c r="I97" s="156">
        <f t="shared" si="12"/>
        <v>95.538312318137727</v>
      </c>
      <c r="K97" s="148">
        <f t="shared" si="13"/>
        <v>1031</v>
      </c>
    </row>
    <row r="98" spans="1:11" ht="18" customHeight="1">
      <c r="A98" s="194"/>
      <c r="B98" s="195"/>
      <c r="C98" s="154" t="s">
        <v>12</v>
      </c>
      <c r="D98" s="155">
        <v>1031</v>
      </c>
      <c r="E98" s="155">
        <v>1031</v>
      </c>
      <c r="F98" s="155">
        <v>32</v>
      </c>
      <c r="G98" s="156">
        <f t="shared" si="11"/>
        <v>3.1037827352085352</v>
      </c>
      <c r="H98" s="155">
        <v>999</v>
      </c>
      <c r="I98" s="156">
        <f t="shared" si="12"/>
        <v>96.89621726479146</v>
      </c>
      <c r="K98" s="148">
        <f t="shared" si="13"/>
        <v>1031</v>
      </c>
    </row>
    <row r="99" spans="1:11" ht="18" customHeight="1">
      <c r="A99" s="194"/>
      <c r="B99" s="195"/>
      <c r="C99" s="154" t="s">
        <v>14</v>
      </c>
      <c r="D99" s="155">
        <v>371</v>
      </c>
      <c r="E99" s="155">
        <v>371</v>
      </c>
      <c r="F99" s="155">
        <v>5</v>
      </c>
      <c r="G99" s="156">
        <f t="shared" si="11"/>
        <v>1.3477088948787062</v>
      </c>
      <c r="H99" s="155">
        <v>366</v>
      </c>
      <c r="I99" s="156">
        <f t="shared" si="12"/>
        <v>98.652291105121293</v>
      </c>
      <c r="K99" s="148">
        <f t="shared" si="13"/>
        <v>371</v>
      </c>
    </row>
    <row r="100" spans="1:11" ht="18" customHeight="1">
      <c r="A100" s="194"/>
      <c r="B100" s="195"/>
      <c r="C100" s="154" t="s">
        <v>65</v>
      </c>
      <c r="D100" s="155">
        <v>371</v>
      </c>
      <c r="E100" s="155">
        <v>371</v>
      </c>
      <c r="F100" s="155">
        <v>5</v>
      </c>
      <c r="G100" s="156">
        <f t="shared" si="11"/>
        <v>1.3477088948787062</v>
      </c>
      <c r="H100" s="155">
        <v>366</v>
      </c>
      <c r="I100" s="156">
        <f t="shared" si="12"/>
        <v>98.652291105121293</v>
      </c>
      <c r="K100" s="148">
        <f t="shared" si="13"/>
        <v>371</v>
      </c>
    </row>
    <row r="101" spans="1:11" ht="18" customHeight="1">
      <c r="A101" s="194"/>
      <c r="B101" s="195"/>
      <c r="C101" s="154" t="s">
        <v>15</v>
      </c>
      <c r="D101" s="155">
        <v>707</v>
      </c>
      <c r="E101" s="155">
        <v>707</v>
      </c>
      <c r="F101" s="155"/>
      <c r="G101" s="156">
        <f t="shared" si="11"/>
        <v>0</v>
      </c>
      <c r="H101" s="155">
        <v>707</v>
      </c>
      <c r="I101" s="156">
        <f t="shared" si="12"/>
        <v>100</v>
      </c>
      <c r="K101" s="148">
        <f t="shared" si="13"/>
        <v>707</v>
      </c>
    </row>
    <row r="102" spans="1:11" ht="18" customHeight="1">
      <c r="A102" s="194"/>
      <c r="B102" s="195"/>
      <c r="C102" s="154" t="s">
        <v>13</v>
      </c>
      <c r="D102" s="155"/>
      <c r="E102" s="155"/>
      <c r="F102" s="155"/>
      <c r="G102" s="156" t="e">
        <f t="shared" si="11"/>
        <v>#DIV/0!</v>
      </c>
      <c r="H102" s="155"/>
      <c r="I102" s="156" t="e">
        <f t="shared" si="12"/>
        <v>#DIV/0!</v>
      </c>
      <c r="K102" s="148">
        <f t="shared" si="13"/>
        <v>0</v>
      </c>
    </row>
    <row r="103" spans="1:11" ht="18" customHeight="1">
      <c r="A103" s="186">
        <v>16</v>
      </c>
      <c r="B103" s="187" t="s">
        <v>132</v>
      </c>
      <c r="C103" s="157" t="s">
        <v>11</v>
      </c>
      <c r="D103" s="158">
        <v>2690</v>
      </c>
      <c r="E103" s="158">
        <v>2690</v>
      </c>
      <c r="F103" s="158">
        <v>114</v>
      </c>
      <c r="G103" s="144">
        <f t="shared" si="11"/>
        <v>4.2379182156133828</v>
      </c>
      <c r="H103" s="158">
        <v>2576</v>
      </c>
      <c r="I103" s="144">
        <f t="shared" si="12"/>
        <v>95.762081784386623</v>
      </c>
      <c r="K103" s="148">
        <f t="shared" si="13"/>
        <v>2690</v>
      </c>
    </row>
    <row r="104" spans="1:11" ht="18" customHeight="1">
      <c r="A104" s="186"/>
      <c r="B104" s="187"/>
      <c r="C104" s="157" t="s">
        <v>12</v>
      </c>
      <c r="D104" s="158">
        <v>2690</v>
      </c>
      <c r="E104" s="158">
        <v>2690</v>
      </c>
      <c r="F104" s="158">
        <v>104</v>
      </c>
      <c r="G104" s="144">
        <f t="shared" si="11"/>
        <v>3.8661710037174721</v>
      </c>
      <c r="H104" s="158">
        <v>2586</v>
      </c>
      <c r="I104" s="144">
        <f t="shared" si="12"/>
        <v>96.133828996282531</v>
      </c>
      <c r="K104" s="148">
        <f t="shared" si="13"/>
        <v>2690</v>
      </c>
    </row>
    <row r="105" spans="1:11" ht="18" customHeight="1">
      <c r="A105" s="186"/>
      <c r="B105" s="187"/>
      <c r="C105" s="157" t="s">
        <v>14</v>
      </c>
      <c r="D105" s="158">
        <v>945</v>
      </c>
      <c r="E105" s="158">
        <v>945</v>
      </c>
      <c r="F105" s="158">
        <v>3</v>
      </c>
      <c r="G105" s="144">
        <f t="shared" si="11"/>
        <v>0.3174603174603175</v>
      </c>
      <c r="H105" s="158">
        <v>942</v>
      </c>
      <c r="I105" s="144">
        <f t="shared" si="12"/>
        <v>99.682539682539684</v>
      </c>
      <c r="K105" s="148">
        <f t="shared" si="13"/>
        <v>945</v>
      </c>
    </row>
    <row r="106" spans="1:11" ht="18" customHeight="1">
      <c r="A106" s="186"/>
      <c r="B106" s="187"/>
      <c r="C106" s="157" t="s">
        <v>65</v>
      </c>
      <c r="D106" s="158">
        <v>945</v>
      </c>
      <c r="E106" s="158">
        <v>945</v>
      </c>
      <c r="F106" s="158">
        <v>2</v>
      </c>
      <c r="G106" s="144">
        <f t="shared" si="11"/>
        <v>0.21164021164021166</v>
      </c>
      <c r="H106" s="158">
        <v>943</v>
      </c>
      <c r="I106" s="144">
        <f t="shared" si="12"/>
        <v>99.788359788359799</v>
      </c>
      <c r="K106" s="148">
        <f t="shared" si="13"/>
        <v>945</v>
      </c>
    </row>
    <row r="107" spans="1:11" ht="18" customHeight="1">
      <c r="A107" s="186"/>
      <c r="B107" s="187"/>
      <c r="C107" s="157" t="s">
        <v>15</v>
      </c>
      <c r="D107" s="158">
        <v>2690</v>
      </c>
      <c r="E107" s="158">
        <v>1906</v>
      </c>
      <c r="F107" s="158">
        <v>88</v>
      </c>
      <c r="G107" s="144">
        <f t="shared" si="11"/>
        <v>4.6169989506820572</v>
      </c>
      <c r="H107" s="158">
        <v>1818</v>
      </c>
      <c r="I107" s="144">
        <f t="shared" si="12"/>
        <v>95.383001049317954</v>
      </c>
      <c r="K107" s="148">
        <f t="shared" si="13"/>
        <v>1906</v>
      </c>
    </row>
    <row r="108" spans="1:11" ht="18" customHeight="1">
      <c r="A108" s="186"/>
      <c r="B108" s="187"/>
      <c r="C108" s="157" t="s">
        <v>13</v>
      </c>
      <c r="D108" s="158">
        <v>1672</v>
      </c>
      <c r="E108" s="158">
        <v>1672</v>
      </c>
      <c r="F108" s="158">
        <v>5</v>
      </c>
      <c r="G108" s="144">
        <f t="shared" si="11"/>
        <v>0.29904306220095694</v>
      </c>
      <c r="H108" s="158">
        <v>1667</v>
      </c>
      <c r="I108" s="144">
        <f t="shared" si="12"/>
        <v>99.700956937799049</v>
      </c>
      <c r="K108" s="148">
        <f t="shared" si="13"/>
        <v>1672</v>
      </c>
    </row>
    <row r="109" spans="1:11" ht="18" customHeight="1">
      <c r="A109" s="194">
        <v>17</v>
      </c>
      <c r="B109" s="195" t="s">
        <v>133</v>
      </c>
      <c r="C109" s="154" t="s">
        <v>11</v>
      </c>
      <c r="D109" s="155">
        <v>972</v>
      </c>
      <c r="E109" s="155">
        <v>972</v>
      </c>
      <c r="F109" s="155">
        <v>15</v>
      </c>
      <c r="G109" s="156">
        <f t="shared" si="11"/>
        <v>1.5432098765432098</v>
      </c>
      <c r="H109" s="155">
        <v>957</v>
      </c>
      <c r="I109" s="156">
        <f t="shared" si="12"/>
        <v>98.456790123456784</v>
      </c>
      <c r="K109" s="148">
        <f t="shared" si="13"/>
        <v>972</v>
      </c>
    </row>
    <row r="110" spans="1:11" ht="18" customHeight="1">
      <c r="A110" s="194"/>
      <c r="B110" s="195"/>
      <c r="C110" s="154" t="s">
        <v>12</v>
      </c>
      <c r="D110" s="155">
        <v>972</v>
      </c>
      <c r="E110" s="155">
        <v>972</v>
      </c>
      <c r="F110" s="155">
        <v>7</v>
      </c>
      <c r="G110" s="156">
        <f t="shared" si="11"/>
        <v>0.72016460905349788</v>
      </c>
      <c r="H110" s="155">
        <v>965</v>
      </c>
      <c r="I110" s="156">
        <f t="shared" si="12"/>
        <v>99.279835390946502</v>
      </c>
      <c r="K110" s="148">
        <f t="shared" si="13"/>
        <v>972</v>
      </c>
    </row>
    <row r="111" spans="1:11" ht="18" customHeight="1">
      <c r="A111" s="194"/>
      <c r="B111" s="195"/>
      <c r="C111" s="154" t="s">
        <v>14</v>
      </c>
      <c r="D111" s="155">
        <v>396</v>
      </c>
      <c r="E111" s="155">
        <v>396</v>
      </c>
      <c r="F111" s="155"/>
      <c r="G111" s="156">
        <f t="shared" si="11"/>
        <v>0</v>
      </c>
      <c r="H111" s="155">
        <v>396</v>
      </c>
      <c r="I111" s="156">
        <f t="shared" si="12"/>
        <v>100</v>
      </c>
      <c r="K111" s="148">
        <f t="shared" si="13"/>
        <v>396</v>
      </c>
    </row>
    <row r="112" spans="1:11" ht="18" customHeight="1">
      <c r="A112" s="194"/>
      <c r="B112" s="195"/>
      <c r="C112" s="154" t="s">
        <v>65</v>
      </c>
      <c r="D112" s="155">
        <v>396</v>
      </c>
      <c r="E112" s="155">
        <v>396</v>
      </c>
      <c r="F112" s="155"/>
      <c r="G112" s="156">
        <f t="shared" si="11"/>
        <v>0</v>
      </c>
      <c r="H112" s="155">
        <v>396</v>
      </c>
      <c r="I112" s="156">
        <f t="shared" si="12"/>
        <v>100</v>
      </c>
      <c r="K112" s="148">
        <f t="shared" si="13"/>
        <v>396</v>
      </c>
    </row>
    <row r="113" spans="1:11" ht="18" customHeight="1">
      <c r="A113" s="194"/>
      <c r="B113" s="195"/>
      <c r="C113" s="154" t="s">
        <v>15</v>
      </c>
      <c r="D113" s="155">
        <v>764</v>
      </c>
      <c r="E113" s="155">
        <v>764</v>
      </c>
      <c r="F113" s="155">
        <v>3</v>
      </c>
      <c r="G113" s="156">
        <f t="shared" si="11"/>
        <v>0.39267015706806285</v>
      </c>
      <c r="H113" s="155">
        <v>761</v>
      </c>
      <c r="I113" s="156">
        <f t="shared" si="12"/>
        <v>99.607329842931946</v>
      </c>
      <c r="K113" s="148">
        <f t="shared" si="13"/>
        <v>764</v>
      </c>
    </row>
    <row r="114" spans="1:11" ht="18" customHeight="1">
      <c r="A114" s="194"/>
      <c r="B114" s="195"/>
      <c r="C114" s="154" t="s">
        <v>13</v>
      </c>
      <c r="D114" s="155">
        <v>764</v>
      </c>
      <c r="E114" s="155">
        <v>764</v>
      </c>
      <c r="F114" s="155"/>
      <c r="G114" s="156">
        <f t="shared" si="11"/>
        <v>0</v>
      </c>
      <c r="H114" s="155">
        <v>764</v>
      </c>
      <c r="I114" s="156">
        <f t="shared" si="12"/>
        <v>100</v>
      </c>
      <c r="K114" s="148">
        <f t="shared" si="13"/>
        <v>764</v>
      </c>
    </row>
    <row r="115" spans="1:11" ht="18" customHeight="1">
      <c r="A115" s="186">
        <v>18</v>
      </c>
      <c r="B115" s="187" t="s">
        <v>134</v>
      </c>
      <c r="C115" s="157" t="s">
        <v>11</v>
      </c>
      <c r="D115" s="158">
        <v>1121</v>
      </c>
      <c r="E115" s="158">
        <v>1121</v>
      </c>
      <c r="F115" s="158">
        <v>32</v>
      </c>
      <c r="G115" s="144">
        <f t="shared" si="11"/>
        <v>2.854594112399643</v>
      </c>
      <c r="H115" s="158">
        <v>1089</v>
      </c>
      <c r="I115" s="144">
        <f t="shared" si="12"/>
        <v>97.145405887600347</v>
      </c>
      <c r="K115" s="148">
        <f t="shared" si="13"/>
        <v>1121</v>
      </c>
    </row>
    <row r="116" spans="1:11" ht="18" customHeight="1">
      <c r="A116" s="186"/>
      <c r="B116" s="187"/>
      <c r="C116" s="157" t="s">
        <v>12</v>
      </c>
      <c r="D116" s="158">
        <v>1121</v>
      </c>
      <c r="E116" s="158">
        <v>1121</v>
      </c>
      <c r="F116" s="158">
        <v>18</v>
      </c>
      <c r="G116" s="144">
        <f t="shared" si="11"/>
        <v>1.6057091882247991</v>
      </c>
      <c r="H116" s="158">
        <v>1103</v>
      </c>
      <c r="I116" s="144">
        <f t="shared" si="12"/>
        <v>98.394290811775193</v>
      </c>
      <c r="K116" s="148">
        <f t="shared" si="13"/>
        <v>1121</v>
      </c>
    </row>
    <row r="117" spans="1:11" ht="18" customHeight="1">
      <c r="A117" s="186"/>
      <c r="B117" s="187"/>
      <c r="C117" s="157" t="s">
        <v>14</v>
      </c>
      <c r="D117" s="158">
        <v>451</v>
      </c>
      <c r="E117" s="158">
        <v>451</v>
      </c>
      <c r="F117" s="158">
        <v>2</v>
      </c>
      <c r="G117" s="144">
        <f t="shared" si="11"/>
        <v>0.44345898004434592</v>
      </c>
      <c r="H117" s="158">
        <v>449</v>
      </c>
      <c r="I117" s="144">
        <f t="shared" si="12"/>
        <v>99.55654101995566</v>
      </c>
      <c r="K117" s="148">
        <f t="shared" si="13"/>
        <v>451</v>
      </c>
    </row>
    <row r="118" spans="1:11" ht="18" customHeight="1">
      <c r="A118" s="186"/>
      <c r="B118" s="187"/>
      <c r="C118" s="157" t="s">
        <v>65</v>
      </c>
      <c r="D118" s="158">
        <v>451</v>
      </c>
      <c r="E118" s="158">
        <v>451</v>
      </c>
      <c r="F118" s="158">
        <v>5</v>
      </c>
      <c r="G118" s="144">
        <f t="shared" si="11"/>
        <v>1.1086474501108647</v>
      </c>
      <c r="H118" s="158">
        <v>446</v>
      </c>
      <c r="I118" s="144">
        <f t="shared" si="12"/>
        <v>98.891352549889135</v>
      </c>
      <c r="K118" s="148">
        <f t="shared" si="13"/>
        <v>451</v>
      </c>
    </row>
    <row r="119" spans="1:11" ht="18" customHeight="1">
      <c r="A119" s="186"/>
      <c r="B119" s="187"/>
      <c r="C119" s="157" t="s">
        <v>15</v>
      </c>
      <c r="D119" s="158">
        <v>828</v>
      </c>
      <c r="E119" s="158">
        <v>828</v>
      </c>
      <c r="F119" s="158">
        <v>4</v>
      </c>
      <c r="G119" s="144">
        <f t="shared" si="11"/>
        <v>0.48309178743961356</v>
      </c>
      <c r="H119" s="158">
        <v>824</v>
      </c>
      <c r="I119" s="144">
        <f t="shared" si="12"/>
        <v>99.516908212560395</v>
      </c>
      <c r="K119" s="148">
        <f t="shared" si="13"/>
        <v>828</v>
      </c>
    </row>
    <row r="120" spans="1:11" ht="18" customHeight="1">
      <c r="A120" s="186"/>
      <c r="B120" s="187"/>
      <c r="C120" s="157" t="s">
        <v>13</v>
      </c>
      <c r="D120" s="158">
        <v>656</v>
      </c>
      <c r="E120" s="158">
        <v>656</v>
      </c>
      <c r="F120" s="158">
        <v>0</v>
      </c>
      <c r="G120" s="144">
        <f t="shared" si="11"/>
        <v>0</v>
      </c>
      <c r="H120" s="158">
        <v>656</v>
      </c>
      <c r="I120" s="144">
        <f t="shared" si="12"/>
        <v>100</v>
      </c>
      <c r="K120" s="148">
        <f t="shared" si="13"/>
        <v>656</v>
      </c>
    </row>
    <row r="121" spans="1:11" ht="18" customHeight="1">
      <c r="A121" s="194">
        <v>19</v>
      </c>
      <c r="B121" s="195" t="s">
        <v>135</v>
      </c>
      <c r="C121" s="154" t="s">
        <v>11</v>
      </c>
      <c r="D121" s="155">
        <v>859</v>
      </c>
      <c r="E121" s="155">
        <v>859</v>
      </c>
      <c r="F121" s="155">
        <v>28</v>
      </c>
      <c r="G121" s="156">
        <f t="shared" si="11"/>
        <v>3.2596041909196742</v>
      </c>
      <c r="H121" s="155">
        <v>831</v>
      </c>
      <c r="I121" s="156">
        <f t="shared" si="12"/>
        <v>96.740395809080326</v>
      </c>
      <c r="K121" s="148">
        <f t="shared" si="13"/>
        <v>859</v>
      </c>
    </row>
    <row r="122" spans="1:11" ht="18" customHeight="1">
      <c r="A122" s="194"/>
      <c r="B122" s="195"/>
      <c r="C122" s="154" t="s">
        <v>12</v>
      </c>
      <c r="D122" s="155">
        <v>859</v>
      </c>
      <c r="E122" s="155">
        <v>859</v>
      </c>
      <c r="F122" s="155">
        <v>25</v>
      </c>
      <c r="G122" s="156">
        <f t="shared" si="11"/>
        <v>2.9103608847497089</v>
      </c>
      <c r="H122" s="155">
        <v>834</v>
      </c>
      <c r="I122" s="156">
        <f t="shared" si="12"/>
        <v>97.089639115250293</v>
      </c>
      <c r="K122" s="148">
        <f t="shared" si="13"/>
        <v>859</v>
      </c>
    </row>
    <row r="123" spans="1:11" ht="18" customHeight="1">
      <c r="A123" s="194"/>
      <c r="B123" s="195"/>
      <c r="C123" s="154" t="s">
        <v>14</v>
      </c>
      <c r="D123" s="155">
        <v>300</v>
      </c>
      <c r="E123" s="155">
        <v>300</v>
      </c>
      <c r="F123" s="155"/>
      <c r="G123" s="156">
        <f t="shared" si="11"/>
        <v>0</v>
      </c>
      <c r="H123" s="155">
        <v>300</v>
      </c>
      <c r="I123" s="156">
        <f t="shared" si="12"/>
        <v>100</v>
      </c>
      <c r="K123" s="148">
        <f t="shared" si="13"/>
        <v>300</v>
      </c>
    </row>
    <row r="124" spans="1:11" ht="18" customHeight="1">
      <c r="A124" s="194"/>
      <c r="B124" s="195"/>
      <c r="C124" s="154" t="s">
        <v>65</v>
      </c>
      <c r="D124" s="155">
        <v>300</v>
      </c>
      <c r="E124" s="155">
        <v>300</v>
      </c>
      <c r="F124" s="155"/>
      <c r="G124" s="156">
        <f t="shared" si="11"/>
        <v>0</v>
      </c>
      <c r="H124" s="155">
        <v>300</v>
      </c>
      <c r="I124" s="156">
        <f t="shared" si="12"/>
        <v>100</v>
      </c>
      <c r="K124" s="148">
        <f t="shared" si="13"/>
        <v>300</v>
      </c>
    </row>
    <row r="125" spans="1:11" ht="18" customHeight="1">
      <c r="A125" s="194"/>
      <c r="B125" s="195"/>
      <c r="C125" s="154" t="s">
        <v>15</v>
      </c>
      <c r="D125" s="155">
        <v>605</v>
      </c>
      <c r="E125" s="155">
        <v>605</v>
      </c>
      <c r="F125" s="155">
        <v>15</v>
      </c>
      <c r="G125" s="156">
        <f t="shared" si="11"/>
        <v>2.4793388429752068</v>
      </c>
      <c r="H125" s="155">
        <v>590</v>
      </c>
      <c r="I125" s="156">
        <f t="shared" si="12"/>
        <v>97.52066115702479</v>
      </c>
      <c r="K125" s="148">
        <f t="shared" si="13"/>
        <v>605</v>
      </c>
    </row>
    <row r="126" spans="1:11" ht="18" customHeight="1">
      <c r="A126" s="194"/>
      <c r="B126" s="195"/>
      <c r="C126" s="154" t="s">
        <v>13</v>
      </c>
      <c r="D126" s="155">
        <v>605</v>
      </c>
      <c r="E126" s="155">
        <v>605</v>
      </c>
      <c r="F126" s="155"/>
      <c r="G126" s="156">
        <f t="shared" si="11"/>
        <v>0</v>
      </c>
      <c r="H126" s="155">
        <v>605</v>
      </c>
      <c r="I126" s="156">
        <f t="shared" si="12"/>
        <v>100</v>
      </c>
      <c r="K126" s="148">
        <f t="shared" si="13"/>
        <v>605</v>
      </c>
    </row>
    <row r="127" spans="1:11" ht="18" customHeight="1">
      <c r="A127" s="186">
        <v>20</v>
      </c>
      <c r="B127" s="187" t="s">
        <v>136</v>
      </c>
      <c r="C127" s="157" t="s">
        <v>11</v>
      </c>
      <c r="D127" s="158">
        <v>668</v>
      </c>
      <c r="E127" s="158">
        <v>668</v>
      </c>
      <c r="F127" s="158">
        <v>24</v>
      </c>
      <c r="G127" s="144">
        <f t="shared" si="11"/>
        <v>3.5928143712574854</v>
      </c>
      <c r="H127" s="158">
        <v>644</v>
      </c>
      <c r="I127" s="144">
        <f t="shared" si="12"/>
        <v>96.407185628742525</v>
      </c>
      <c r="K127" s="148">
        <f t="shared" si="13"/>
        <v>668</v>
      </c>
    </row>
    <row r="128" spans="1:11" ht="18" customHeight="1">
      <c r="A128" s="186"/>
      <c r="B128" s="187"/>
      <c r="C128" s="157" t="s">
        <v>12</v>
      </c>
      <c r="D128" s="158">
        <v>668</v>
      </c>
      <c r="E128" s="158">
        <v>668</v>
      </c>
      <c r="F128" s="158">
        <v>13</v>
      </c>
      <c r="G128" s="144">
        <f t="shared" si="11"/>
        <v>1.9461077844311379</v>
      </c>
      <c r="H128" s="158">
        <v>655</v>
      </c>
      <c r="I128" s="144">
        <f t="shared" si="12"/>
        <v>98.053892215568865</v>
      </c>
      <c r="K128" s="148">
        <f t="shared" si="13"/>
        <v>668</v>
      </c>
    </row>
    <row r="129" spans="1:11" ht="18" customHeight="1">
      <c r="A129" s="186"/>
      <c r="B129" s="187"/>
      <c r="C129" s="157" t="s">
        <v>14</v>
      </c>
      <c r="D129" s="158">
        <v>237</v>
      </c>
      <c r="E129" s="158">
        <v>237</v>
      </c>
      <c r="F129" s="158"/>
      <c r="G129" s="144">
        <f t="shared" si="11"/>
        <v>0</v>
      </c>
      <c r="H129" s="158">
        <v>237</v>
      </c>
      <c r="I129" s="144">
        <f t="shared" si="12"/>
        <v>100</v>
      </c>
      <c r="K129" s="148">
        <f t="shared" si="13"/>
        <v>237</v>
      </c>
    </row>
    <row r="130" spans="1:11" ht="18" customHeight="1">
      <c r="A130" s="186"/>
      <c r="B130" s="187"/>
      <c r="C130" s="157" t="s">
        <v>65</v>
      </c>
      <c r="D130" s="158">
        <v>237</v>
      </c>
      <c r="E130" s="158">
        <v>237</v>
      </c>
      <c r="F130" s="158"/>
      <c r="G130" s="144">
        <f t="shared" si="11"/>
        <v>0</v>
      </c>
      <c r="H130" s="158">
        <v>237</v>
      </c>
      <c r="I130" s="144">
        <f t="shared" si="12"/>
        <v>100</v>
      </c>
      <c r="K130" s="148">
        <f t="shared" si="13"/>
        <v>237</v>
      </c>
    </row>
    <row r="131" spans="1:11" ht="18" customHeight="1">
      <c r="A131" s="186"/>
      <c r="B131" s="187"/>
      <c r="C131" s="157" t="s">
        <v>15</v>
      </c>
      <c r="D131" s="158">
        <v>501</v>
      </c>
      <c r="E131" s="158">
        <v>501</v>
      </c>
      <c r="F131" s="158">
        <v>1</v>
      </c>
      <c r="G131" s="144">
        <f t="shared" si="11"/>
        <v>0.19960079840319361</v>
      </c>
      <c r="H131" s="158">
        <v>500</v>
      </c>
      <c r="I131" s="144">
        <f t="shared" si="12"/>
        <v>99.800399201596804</v>
      </c>
      <c r="K131" s="148">
        <f t="shared" si="13"/>
        <v>501</v>
      </c>
    </row>
    <row r="132" spans="1:11" ht="18" customHeight="1">
      <c r="A132" s="186"/>
      <c r="B132" s="187"/>
      <c r="C132" s="157" t="s">
        <v>13</v>
      </c>
      <c r="D132" s="158">
        <v>501</v>
      </c>
      <c r="E132" s="158">
        <v>501</v>
      </c>
      <c r="F132" s="158"/>
      <c r="G132" s="144">
        <f t="shared" si="11"/>
        <v>0</v>
      </c>
      <c r="H132" s="158">
        <v>501</v>
      </c>
      <c r="I132" s="144">
        <f t="shared" si="12"/>
        <v>100</v>
      </c>
      <c r="K132" s="148">
        <f t="shared" si="13"/>
        <v>501</v>
      </c>
    </row>
    <row r="133" spans="1:11" ht="18" customHeight="1">
      <c r="A133" s="194">
        <v>21</v>
      </c>
      <c r="B133" s="195" t="s">
        <v>137</v>
      </c>
      <c r="C133" s="154" t="s">
        <v>11</v>
      </c>
      <c r="D133" s="155">
        <v>675</v>
      </c>
      <c r="E133" s="155">
        <v>675</v>
      </c>
      <c r="F133" s="155">
        <v>37</v>
      </c>
      <c r="G133" s="156">
        <f t="shared" si="11"/>
        <v>5.4814814814814818</v>
      </c>
      <c r="H133" s="155">
        <v>638</v>
      </c>
      <c r="I133" s="156">
        <f t="shared" si="12"/>
        <v>94.518518518518519</v>
      </c>
      <c r="K133" s="148">
        <f t="shared" si="13"/>
        <v>675</v>
      </c>
    </row>
    <row r="134" spans="1:11" ht="18" customHeight="1">
      <c r="A134" s="194"/>
      <c r="B134" s="195"/>
      <c r="C134" s="154" t="s">
        <v>12</v>
      </c>
      <c r="D134" s="155">
        <v>675</v>
      </c>
      <c r="E134" s="155">
        <v>675</v>
      </c>
      <c r="F134" s="155">
        <v>41</v>
      </c>
      <c r="G134" s="156">
        <f t="shared" si="11"/>
        <v>6.0740740740740744</v>
      </c>
      <c r="H134" s="155">
        <v>634</v>
      </c>
      <c r="I134" s="156">
        <f t="shared" si="12"/>
        <v>93.925925925925924</v>
      </c>
      <c r="K134" s="148">
        <f t="shared" si="13"/>
        <v>675</v>
      </c>
    </row>
    <row r="135" spans="1:11" ht="18" customHeight="1">
      <c r="A135" s="194"/>
      <c r="B135" s="195"/>
      <c r="C135" s="154" t="s">
        <v>14</v>
      </c>
      <c r="D135" s="155">
        <v>272</v>
      </c>
      <c r="E135" s="155">
        <v>272</v>
      </c>
      <c r="F135" s="155"/>
      <c r="G135" s="156">
        <f t="shared" si="11"/>
        <v>0</v>
      </c>
      <c r="H135" s="155">
        <v>272</v>
      </c>
      <c r="I135" s="156">
        <f t="shared" si="12"/>
        <v>99.999999999999986</v>
      </c>
      <c r="K135" s="148">
        <f t="shared" si="13"/>
        <v>272</v>
      </c>
    </row>
    <row r="136" spans="1:11" ht="18" customHeight="1">
      <c r="A136" s="194"/>
      <c r="B136" s="195"/>
      <c r="C136" s="154" t="s">
        <v>65</v>
      </c>
      <c r="D136" s="155">
        <v>272</v>
      </c>
      <c r="E136" s="155">
        <v>272</v>
      </c>
      <c r="F136" s="155"/>
      <c r="G136" s="156">
        <f t="shared" ref="G136:G199" si="15">F136/E136%</f>
        <v>0</v>
      </c>
      <c r="H136" s="155">
        <v>272</v>
      </c>
      <c r="I136" s="156">
        <f t="shared" ref="I136:I199" si="16">H136/E136%</f>
        <v>99.999999999999986</v>
      </c>
      <c r="K136" s="148">
        <f t="shared" ref="K136:K199" si="17">F136+H136</f>
        <v>272</v>
      </c>
    </row>
    <row r="137" spans="1:11" ht="18" customHeight="1">
      <c r="A137" s="194"/>
      <c r="B137" s="195"/>
      <c r="C137" s="154" t="s">
        <v>15</v>
      </c>
      <c r="D137" s="155">
        <v>514</v>
      </c>
      <c r="E137" s="155">
        <v>514</v>
      </c>
      <c r="F137" s="155"/>
      <c r="G137" s="156">
        <f t="shared" si="15"/>
        <v>0</v>
      </c>
      <c r="H137" s="155">
        <v>514</v>
      </c>
      <c r="I137" s="156">
        <f t="shared" si="16"/>
        <v>100</v>
      </c>
      <c r="K137" s="148">
        <f t="shared" si="17"/>
        <v>514</v>
      </c>
    </row>
    <row r="138" spans="1:11" ht="18" customHeight="1">
      <c r="A138" s="194"/>
      <c r="B138" s="195"/>
      <c r="C138" s="154" t="s">
        <v>13</v>
      </c>
      <c r="D138" s="155">
        <v>0</v>
      </c>
      <c r="E138" s="155"/>
      <c r="F138" s="155"/>
      <c r="G138" s="156" t="e">
        <f t="shared" si="15"/>
        <v>#DIV/0!</v>
      </c>
      <c r="H138" s="155"/>
      <c r="I138" s="156" t="e">
        <f t="shared" si="16"/>
        <v>#DIV/0!</v>
      </c>
      <c r="K138" s="148">
        <f t="shared" si="17"/>
        <v>0</v>
      </c>
    </row>
    <row r="139" spans="1:11" ht="18" customHeight="1">
      <c r="A139" s="186">
        <v>22</v>
      </c>
      <c r="B139" s="187" t="s">
        <v>138</v>
      </c>
      <c r="C139" s="157" t="s">
        <v>11</v>
      </c>
      <c r="D139" s="158">
        <v>1061</v>
      </c>
      <c r="E139" s="158">
        <v>1061</v>
      </c>
      <c r="F139" s="158">
        <v>38</v>
      </c>
      <c r="G139" s="144">
        <f t="shared" si="15"/>
        <v>3.581526861451461</v>
      </c>
      <c r="H139" s="158">
        <v>1023</v>
      </c>
      <c r="I139" s="144">
        <f t="shared" si="16"/>
        <v>96.418473138548549</v>
      </c>
      <c r="K139" s="148">
        <f t="shared" si="17"/>
        <v>1061</v>
      </c>
    </row>
    <row r="140" spans="1:11" ht="18" customHeight="1">
      <c r="A140" s="186"/>
      <c r="B140" s="187"/>
      <c r="C140" s="157" t="s">
        <v>12</v>
      </c>
      <c r="D140" s="158">
        <v>1061</v>
      </c>
      <c r="E140" s="158">
        <v>1061</v>
      </c>
      <c r="F140" s="158">
        <v>27</v>
      </c>
      <c r="G140" s="144">
        <f t="shared" si="15"/>
        <v>2.5447690857681433</v>
      </c>
      <c r="H140" s="158">
        <v>1034</v>
      </c>
      <c r="I140" s="144">
        <f t="shared" si="16"/>
        <v>97.455230914231862</v>
      </c>
      <c r="K140" s="148">
        <f t="shared" si="17"/>
        <v>1061</v>
      </c>
    </row>
    <row r="141" spans="1:11" ht="18" customHeight="1">
      <c r="A141" s="186"/>
      <c r="B141" s="187"/>
      <c r="C141" s="157" t="s">
        <v>14</v>
      </c>
      <c r="D141" s="158">
        <v>422</v>
      </c>
      <c r="E141" s="158">
        <v>422</v>
      </c>
      <c r="F141" s="158">
        <v>3</v>
      </c>
      <c r="G141" s="144">
        <f t="shared" si="15"/>
        <v>0.7109004739336493</v>
      </c>
      <c r="H141" s="158">
        <v>419</v>
      </c>
      <c r="I141" s="144">
        <f t="shared" si="16"/>
        <v>99.289099526066352</v>
      </c>
      <c r="K141" s="148">
        <f t="shared" si="17"/>
        <v>422</v>
      </c>
    </row>
    <row r="142" spans="1:11" ht="18" customHeight="1">
      <c r="A142" s="186"/>
      <c r="B142" s="187"/>
      <c r="C142" s="157" t="s">
        <v>65</v>
      </c>
      <c r="D142" s="158">
        <v>422</v>
      </c>
      <c r="E142" s="158">
        <v>422</v>
      </c>
      <c r="F142" s="158">
        <v>0</v>
      </c>
      <c r="G142" s="144">
        <f t="shared" si="15"/>
        <v>0</v>
      </c>
      <c r="H142" s="158">
        <v>422</v>
      </c>
      <c r="I142" s="144">
        <f t="shared" si="16"/>
        <v>100</v>
      </c>
      <c r="K142" s="148">
        <f t="shared" si="17"/>
        <v>422</v>
      </c>
    </row>
    <row r="143" spans="1:11" ht="18" customHeight="1">
      <c r="A143" s="186"/>
      <c r="B143" s="187"/>
      <c r="C143" s="157" t="s">
        <v>15</v>
      </c>
      <c r="D143" s="158">
        <v>812</v>
      </c>
      <c r="E143" s="158">
        <v>812</v>
      </c>
      <c r="F143" s="158">
        <v>7</v>
      </c>
      <c r="G143" s="144">
        <f t="shared" si="15"/>
        <v>0.86206896551724144</v>
      </c>
      <c r="H143" s="158">
        <v>805</v>
      </c>
      <c r="I143" s="144">
        <f t="shared" si="16"/>
        <v>99.137931034482762</v>
      </c>
      <c r="K143" s="148">
        <f t="shared" si="17"/>
        <v>812</v>
      </c>
    </row>
    <row r="144" spans="1:11" ht="18" customHeight="1">
      <c r="A144" s="186"/>
      <c r="B144" s="187"/>
      <c r="C144" s="157" t="s">
        <v>13</v>
      </c>
      <c r="D144" s="158">
        <v>1061</v>
      </c>
      <c r="E144" s="158">
        <v>1061</v>
      </c>
      <c r="F144" s="158">
        <v>2</v>
      </c>
      <c r="G144" s="144">
        <f t="shared" si="15"/>
        <v>0.18850141376060323</v>
      </c>
      <c r="H144" s="158">
        <v>1059</v>
      </c>
      <c r="I144" s="144">
        <f t="shared" si="16"/>
        <v>99.811498586239395</v>
      </c>
      <c r="K144" s="148">
        <f t="shared" si="17"/>
        <v>1061</v>
      </c>
    </row>
    <row r="145" spans="1:11" ht="18" customHeight="1">
      <c r="A145" s="194">
        <v>23</v>
      </c>
      <c r="B145" s="195" t="s">
        <v>139</v>
      </c>
      <c r="C145" s="154" t="s">
        <v>11</v>
      </c>
      <c r="D145" s="155">
        <v>1373</v>
      </c>
      <c r="E145" s="155">
        <v>1373</v>
      </c>
      <c r="F145" s="155">
        <v>90</v>
      </c>
      <c r="G145" s="156">
        <f t="shared" si="15"/>
        <v>6.5549890750182085</v>
      </c>
      <c r="H145" s="155">
        <v>1283</v>
      </c>
      <c r="I145" s="156">
        <f t="shared" si="16"/>
        <v>93.445010924981787</v>
      </c>
      <c r="K145" s="148">
        <f t="shared" si="17"/>
        <v>1373</v>
      </c>
    </row>
    <row r="146" spans="1:11" ht="18" customHeight="1">
      <c r="A146" s="194"/>
      <c r="B146" s="195"/>
      <c r="C146" s="154" t="s">
        <v>12</v>
      </c>
      <c r="D146" s="155">
        <v>1373</v>
      </c>
      <c r="E146" s="155">
        <v>1373</v>
      </c>
      <c r="F146" s="155">
        <v>59</v>
      </c>
      <c r="G146" s="156">
        <f t="shared" si="15"/>
        <v>4.2971595047341591</v>
      </c>
      <c r="H146" s="155">
        <v>1314</v>
      </c>
      <c r="I146" s="156">
        <f t="shared" si="16"/>
        <v>95.702840495265832</v>
      </c>
      <c r="K146" s="148">
        <f t="shared" si="17"/>
        <v>1373</v>
      </c>
    </row>
    <row r="147" spans="1:11" ht="18" customHeight="1">
      <c r="A147" s="194"/>
      <c r="B147" s="195"/>
      <c r="C147" s="154" t="s">
        <v>14</v>
      </c>
      <c r="D147" s="155">
        <v>449</v>
      </c>
      <c r="E147" s="155">
        <v>449</v>
      </c>
      <c r="F147" s="155">
        <v>2</v>
      </c>
      <c r="G147" s="156">
        <f t="shared" si="15"/>
        <v>0.44543429844097993</v>
      </c>
      <c r="H147" s="155">
        <v>447</v>
      </c>
      <c r="I147" s="156">
        <f t="shared" si="16"/>
        <v>99.554565701559014</v>
      </c>
      <c r="K147" s="148">
        <f t="shared" si="17"/>
        <v>449</v>
      </c>
    </row>
    <row r="148" spans="1:11" ht="18" customHeight="1">
      <c r="A148" s="194"/>
      <c r="B148" s="195"/>
      <c r="C148" s="154" t="s">
        <v>65</v>
      </c>
      <c r="D148" s="155">
        <v>449</v>
      </c>
      <c r="E148" s="155">
        <v>449</v>
      </c>
      <c r="F148" s="155">
        <v>20</v>
      </c>
      <c r="G148" s="156">
        <f t="shared" si="15"/>
        <v>4.4543429844097995</v>
      </c>
      <c r="H148" s="155">
        <v>429</v>
      </c>
      <c r="I148" s="156">
        <f t="shared" si="16"/>
        <v>95.545657015590194</v>
      </c>
      <c r="K148" s="148">
        <f t="shared" si="17"/>
        <v>449</v>
      </c>
    </row>
    <row r="149" spans="1:11" ht="18" customHeight="1">
      <c r="A149" s="194"/>
      <c r="B149" s="195"/>
      <c r="C149" s="154" t="s">
        <v>15</v>
      </c>
      <c r="D149" s="155">
        <v>979</v>
      </c>
      <c r="E149" s="155">
        <v>979</v>
      </c>
      <c r="F149" s="155">
        <v>39</v>
      </c>
      <c r="G149" s="156">
        <f t="shared" si="15"/>
        <v>3.9836567926455571</v>
      </c>
      <c r="H149" s="155">
        <v>940</v>
      </c>
      <c r="I149" s="156">
        <f t="shared" si="16"/>
        <v>96.016343207354453</v>
      </c>
      <c r="K149" s="148">
        <f t="shared" si="17"/>
        <v>979</v>
      </c>
    </row>
    <row r="150" spans="1:11" ht="18" customHeight="1">
      <c r="A150" s="194"/>
      <c r="B150" s="195"/>
      <c r="C150" s="154" t="s">
        <v>13</v>
      </c>
      <c r="D150" s="155">
        <v>979</v>
      </c>
      <c r="E150" s="155">
        <v>979</v>
      </c>
      <c r="F150" s="155">
        <v>4</v>
      </c>
      <c r="G150" s="156">
        <f t="shared" si="15"/>
        <v>0.40858018386108275</v>
      </c>
      <c r="H150" s="155">
        <v>975</v>
      </c>
      <c r="I150" s="156">
        <f t="shared" si="16"/>
        <v>99.591419816138924</v>
      </c>
      <c r="K150" s="148">
        <f t="shared" si="17"/>
        <v>979</v>
      </c>
    </row>
    <row r="151" spans="1:11" ht="18" customHeight="1">
      <c r="A151" s="186">
        <v>24</v>
      </c>
      <c r="B151" s="187" t="s">
        <v>140</v>
      </c>
      <c r="C151" s="157" t="s">
        <v>11</v>
      </c>
      <c r="D151" s="158">
        <v>1651</v>
      </c>
      <c r="E151" s="158">
        <v>1651</v>
      </c>
      <c r="F151" s="158">
        <v>103</v>
      </c>
      <c r="G151" s="144">
        <f t="shared" si="15"/>
        <v>6.2386432465172614</v>
      </c>
      <c r="H151" s="158">
        <v>1548</v>
      </c>
      <c r="I151" s="144">
        <f t="shared" si="16"/>
        <v>93.76135675348273</v>
      </c>
      <c r="K151" s="148">
        <f t="shared" si="17"/>
        <v>1651</v>
      </c>
    </row>
    <row r="152" spans="1:11" ht="18" customHeight="1">
      <c r="A152" s="186"/>
      <c r="B152" s="187"/>
      <c r="C152" s="157" t="s">
        <v>12</v>
      </c>
      <c r="D152" s="158">
        <v>1651</v>
      </c>
      <c r="E152" s="158">
        <v>1651</v>
      </c>
      <c r="F152" s="158">
        <v>124</v>
      </c>
      <c r="G152" s="144">
        <f t="shared" si="15"/>
        <v>7.5105996365838879</v>
      </c>
      <c r="H152" s="158">
        <v>1527</v>
      </c>
      <c r="I152" s="144">
        <f t="shared" si="16"/>
        <v>92.489400363416109</v>
      </c>
      <c r="K152" s="148">
        <f t="shared" si="17"/>
        <v>1651</v>
      </c>
    </row>
    <row r="153" spans="1:11" ht="18" customHeight="1">
      <c r="A153" s="186"/>
      <c r="B153" s="187"/>
      <c r="C153" s="157" t="s">
        <v>14</v>
      </c>
      <c r="D153" s="158">
        <v>723</v>
      </c>
      <c r="E153" s="158">
        <v>723</v>
      </c>
      <c r="F153" s="158">
        <v>5</v>
      </c>
      <c r="G153" s="144">
        <f t="shared" si="15"/>
        <v>0.69156293222683263</v>
      </c>
      <c r="H153" s="158">
        <v>718</v>
      </c>
      <c r="I153" s="144">
        <f t="shared" si="16"/>
        <v>99.308437067773156</v>
      </c>
      <c r="K153" s="148">
        <f t="shared" si="17"/>
        <v>723</v>
      </c>
    </row>
    <row r="154" spans="1:11" ht="18" customHeight="1">
      <c r="A154" s="186"/>
      <c r="B154" s="187"/>
      <c r="C154" s="157" t="s">
        <v>65</v>
      </c>
      <c r="D154" s="158">
        <v>723</v>
      </c>
      <c r="E154" s="158">
        <v>723</v>
      </c>
      <c r="F154" s="158">
        <v>10</v>
      </c>
      <c r="G154" s="144">
        <f t="shared" si="15"/>
        <v>1.3831258644536653</v>
      </c>
      <c r="H154" s="158">
        <v>713</v>
      </c>
      <c r="I154" s="144">
        <f t="shared" si="16"/>
        <v>98.616874135546325</v>
      </c>
      <c r="K154" s="148">
        <f t="shared" si="17"/>
        <v>723</v>
      </c>
    </row>
    <row r="155" spans="1:11" ht="18" customHeight="1">
      <c r="A155" s="186"/>
      <c r="B155" s="187"/>
      <c r="C155" s="157" t="s">
        <v>15</v>
      </c>
      <c r="D155" s="158">
        <v>1256</v>
      </c>
      <c r="E155" s="158">
        <v>1256</v>
      </c>
      <c r="F155" s="158">
        <v>192</v>
      </c>
      <c r="G155" s="144">
        <f t="shared" si="15"/>
        <v>15.286624203821656</v>
      </c>
      <c r="H155" s="158">
        <v>1064</v>
      </c>
      <c r="I155" s="144">
        <f t="shared" si="16"/>
        <v>84.71337579617834</v>
      </c>
      <c r="K155" s="148">
        <f t="shared" si="17"/>
        <v>1256</v>
      </c>
    </row>
    <row r="156" spans="1:11" ht="18" customHeight="1">
      <c r="A156" s="186"/>
      <c r="B156" s="187"/>
      <c r="C156" s="157" t="s">
        <v>13</v>
      </c>
      <c r="D156" s="158">
        <v>935</v>
      </c>
      <c r="E156" s="158">
        <v>935</v>
      </c>
      <c r="F156" s="158">
        <v>20</v>
      </c>
      <c r="G156" s="144">
        <f t="shared" si="15"/>
        <v>2.1390374331550803</v>
      </c>
      <c r="H156" s="158">
        <v>915</v>
      </c>
      <c r="I156" s="144">
        <f t="shared" si="16"/>
        <v>97.860962566844918</v>
      </c>
      <c r="K156" s="148">
        <f t="shared" si="17"/>
        <v>935</v>
      </c>
    </row>
    <row r="157" spans="1:11" ht="18" customHeight="1">
      <c r="A157" s="194">
        <v>25</v>
      </c>
      <c r="B157" s="195" t="s">
        <v>141</v>
      </c>
      <c r="C157" s="154" t="s">
        <v>11</v>
      </c>
      <c r="D157" s="155">
        <v>1524</v>
      </c>
      <c r="E157" s="155">
        <v>1524</v>
      </c>
      <c r="F157" s="155">
        <v>72</v>
      </c>
      <c r="G157" s="156">
        <f t="shared" si="15"/>
        <v>4.7244094488188972</v>
      </c>
      <c r="H157" s="155">
        <v>1452</v>
      </c>
      <c r="I157" s="156">
        <f t="shared" si="16"/>
        <v>95.275590551181097</v>
      </c>
      <c r="K157" s="148">
        <f t="shared" si="17"/>
        <v>1524</v>
      </c>
    </row>
    <row r="158" spans="1:11" ht="18" customHeight="1">
      <c r="A158" s="194"/>
      <c r="B158" s="195"/>
      <c r="C158" s="154" t="s">
        <v>12</v>
      </c>
      <c r="D158" s="155">
        <v>1524</v>
      </c>
      <c r="E158" s="155">
        <v>1524</v>
      </c>
      <c r="F158" s="155">
        <v>81</v>
      </c>
      <c r="G158" s="156">
        <f t="shared" si="15"/>
        <v>5.3149606299212602</v>
      </c>
      <c r="H158" s="155">
        <v>1443</v>
      </c>
      <c r="I158" s="156">
        <f t="shared" si="16"/>
        <v>94.685039370078741</v>
      </c>
      <c r="K158" s="148">
        <f t="shared" si="17"/>
        <v>1524</v>
      </c>
    </row>
    <row r="159" spans="1:11" ht="18" customHeight="1">
      <c r="A159" s="194"/>
      <c r="B159" s="195"/>
      <c r="C159" s="154" t="s">
        <v>14</v>
      </c>
      <c r="D159" s="155">
        <v>707</v>
      </c>
      <c r="E159" s="155">
        <v>707</v>
      </c>
      <c r="F159" s="155">
        <v>27</v>
      </c>
      <c r="G159" s="156">
        <f t="shared" si="15"/>
        <v>3.8189533239038189</v>
      </c>
      <c r="H159" s="155">
        <v>680</v>
      </c>
      <c r="I159" s="156">
        <f t="shared" si="16"/>
        <v>96.181046676096173</v>
      </c>
      <c r="K159" s="148">
        <f t="shared" si="17"/>
        <v>707</v>
      </c>
    </row>
    <row r="160" spans="1:11" ht="18" customHeight="1">
      <c r="A160" s="194"/>
      <c r="B160" s="195"/>
      <c r="C160" s="154" t="s">
        <v>65</v>
      </c>
      <c r="D160" s="155">
        <v>707</v>
      </c>
      <c r="E160" s="155">
        <v>707</v>
      </c>
      <c r="F160" s="155">
        <v>10</v>
      </c>
      <c r="G160" s="156">
        <f t="shared" si="15"/>
        <v>1.4144271570014144</v>
      </c>
      <c r="H160" s="155">
        <v>697</v>
      </c>
      <c r="I160" s="156">
        <f t="shared" si="16"/>
        <v>98.585572842998587</v>
      </c>
      <c r="K160" s="148">
        <f t="shared" si="17"/>
        <v>707</v>
      </c>
    </row>
    <row r="161" spans="1:11" ht="18" customHeight="1">
      <c r="A161" s="194"/>
      <c r="B161" s="195"/>
      <c r="C161" s="154" t="s">
        <v>15</v>
      </c>
      <c r="D161" s="155">
        <v>1524</v>
      </c>
      <c r="E161" s="155">
        <v>1524</v>
      </c>
      <c r="F161" s="155">
        <v>5</v>
      </c>
      <c r="G161" s="156">
        <f t="shared" si="15"/>
        <v>0.32808398950131235</v>
      </c>
      <c r="H161" s="155">
        <v>1519</v>
      </c>
      <c r="I161" s="156">
        <f t="shared" si="16"/>
        <v>99.671916010498691</v>
      </c>
      <c r="K161" s="148">
        <f t="shared" si="17"/>
        <v>1524</v>
      </c>
    </row>
    <row r="162" spans="1:11" ht="18" customHeight="1">
      <c r="A162" s="194"/>
      <c r="B162" s="195"/>
      <c r="C162" s="154" t="s">
        <v>13</v>
      </c>
      <c r="D162" s="155">
        <v>914</v>
      </c>
      <c r="E162" s="155">
        <v>914</v>
      </c>
      <c r="F162" s="155">
        <v>0</v>
      </c>
      <c r="G162" s="156">
        <f t="shared" si="15"/>
        <v>0</v>
      </c>
      <c r="H162" s="155">
        <v>914</v>
      </c>
      <c r="I162" s="156">
        <f t="shared" si="16"/>
        <v>100</v>
      </c>
      <c r="K162" s="148">
        <f t="shared" si="17"/>
        <v>914</v>
      </c>
    </row>
    <row r="163" spans="1:11" ht="18" customHeight="1">
      <c r="A163" s="186">
        <v>26</v>
      </c>
      <c r="B163" s="187" t="s">
        <v>142</v>
      </c>
      <c r="C163" s="160" t="s">
        <v>11</v>
      </c>
      <c r="D163" s="158">
        <v>1303</v>
      </c>
      <c r="E163" s="158">
        <v>1303</v>
      </c>
      <c r="F163" s="158">
        <v>35</v>
      </c>
      <c r="G163" s="144">
        <f t="shared" si="15"/>
        <v>2.6861089792785879</v>
      </c>
      <c r="H163" s="158">
        <v>1268</v>
      </c>
      <c r="I163" s="144">
        <f t="shared" si="16"/>
        <v>97.313891020721414</v>
      </c>
      <c r="K163" s="148">
        <f t="shared" si="17"/>
        <v>1303</v>
      </c>
    </row>
    <row r="164" spans="1:11" ht="18" customHeight="1">
      <c r="A164" s="186"/>
      <c r="B164" s="187"/>
      <c r="C164" s="160" t="s">
        <v>12</v>
      </c>
      <c r="D164" s="158">
        <v>1303</v>
      </c>
      <c r="E164" s="158">
        <v>1303</v>
      </c>
      <c r="F164" s="158">
        <v>35</v>
      </c>
      <c r="G164" s="144">
        <f t="shared" si="15"/>
        <v>2.6861089792785879</v>
      </c>
      <c r="H164" s="158">
        <v>1268</v>
      </c>
      <c r="I164" s="144">
        <f t="shared" si="16"/>
        <v>97.313891020721414</v>
      </c>
      <c r="K164" s="148">
        <f t="shared" si="17"/>
        <v>1303</v>
      </c>
    </row>
    <row r="165" spans="1:11" ht="18" customHeight="1">
      <c r="A165" s="186"/>
      <c r="B165" s="187"/>
      <c r="C165" s="160" t="s">
        <v>14</v>
      </c>
      <c r="D165" s="158">
        <v>350</v>
      </c>
      <c r="E165" s="158">
        <v>350</v>
      </c>
      <c r="F165" s="158"/>
      <c r="G165" s="144">
        <f t="shared" si="15"/>
        <v>0</v>
      </c>
      <c r="H165" s="158">
        <v>350</v>
      </c>
      <c r="I165" s="144">
        <f t="shared" si="16"/>
        <v>100</v>
      </c>
      <c r="K165" s="148">
        <f t="shared" si="17"/>
        <v>350</v>
      </c>
    </row>
    <row r="166" spans="1:11" ht="18" customHeight="1">
      <c r="A166" s="186"/>
      <c r="B166" s="187"/>
      <c r="C166" s="160" t="s">
        <v>65</v>
      </c>
      <c r="D166" s="158">
        <v>350</v>
      </c>
      <c r="E166" s="158">
        <v>350</v>
      </c>
      <c r="F166" s="158"/>
      <c r="G166" s="144">
        <f t="shared" si="15"/>
        <v>0</v>
      </c>
      <c r="H166" s="158">
        <v>350</v>
      </c>
      <c r="I166" s="144">
        <f t="shared" si="16"/>
        <v>100</v>
      </c>
      <c r="K166" s="148">
        <f t="shared" si="17"/>
        <v>350</v>
      </c>
    </row>
    <row r="167" spans="1:11" ht="18" customHeight="1">
      <c r="A167" s="186"/>
      <c r="B167" s="187"/>
      <c r="C167" s="160" t="s">
        <v>15</v>
      </c>
      <c r="D167" s="158">
        <v>1026</v>
      </c>
      <c r="E167" s="158">
        <v>1026</v>
      </c>
      <c r="F167" s="158"/>
      <c r="G167" s="144">
        <f t="shared" si="15"/>
        <v>0</v>
      </c>
      <c r="H167" s="158">
        <v>1026</v>
      </c>
      <c r="I167" s="144">
        <f t="shared" si="16"/>
        <v>100</v>
      </c>
      <c r="K167" s="148">
        <f t="shared" si="17"/>
        <v>1026</v>
      </c>
    </row>
    <row r="168" spans="1:11" ht="18" customHeight="1">
      <c r="A168" s="186"/>
      <c r="B168" s="187"/>
      <c r="C168" s="160" t="s">
        <v>13</v>
      </c>
      <c r="D168" s="158">
        <v>566</v>
      </c>
      <c r="E168" s="158">
        <v>566</v>
      </c>
      <c r="F168" s="158">
        <v>37</v>
      </c>
      <c r="G168" s="144">
        <f t="shared" si="15"/>
        <v>6.5371024734982335</v>
      </c>
      <c r="H168" s="158">
        <v>529</v>
      </c>
      <c r="I168" s="144">
        <f t="shared" si="16"/>
        <v>93.462897526501763</v>
      </c>
      <c r="K168" s="148">
        <f t="shared" si="17"/>
        <v>566</v>
      </c>
    </row>
    <row r="169" spans="1:11" ht="18" customHeight="1">
      <c r="A169" s="194">
        <v>27</v>
      </c>
      <c r="B169" s="195" t="s">
        <v>143</v>
      </c>
      <c r="C169" s="154" t="s">
        <v>11</v>
      </c>
      <c r="D169" s="155">
        <v>2665</v>
      </c>
      <c r="E169" s="155">
        <v>2665</v>
      </c>
      <c r="F169" s="155">
        <v>33</v>
      </c>
      <c r="G169" s="156">
        <f t="shared" si="15"/>
        <v>1.2382739212007505</v>
      </c>
      <c r="H169" s="155">
        <v>2632</v>
      </c>
      <c r="I169" s="156">
        <f t="shared" si="16"/>
        <v>98.761726078799256</v>
      </c>
      <c r="K169" s="148">
        <f t="shared" si="17"/>
        <v>2665</v>
      </c>
    </row>
    <row r="170" spans="1:11" ht="18" customHeight="1">
      <c r="A170" s="194"/>
      <c r="B170" s="195"/>
      <c r="C170" s="154" t="s">
        <v>12</v>
      </c>
      <c r="D170" s="155">
        <v>2665</v>
      </c>
      <c r="E170" s="155">
        <v>2665</v>
      </c>
      <c r="F170" s="155">
        <v>66</v>
      </c>
      <c r="G170" s="156">
        <f t="shared" si="15"/>
        <v>2.4765478424015011</v>
      </c>
      <c r="H170" s="155">
        <v>2599</v>
      </c>
      <c r="I170" s="156">
        <f t="shared" si="16"/>
        <v>97.523452157598499</v>
      </c>
      <c r="K170" s="148">
        <f t="shared" si="17"/>
        <v>2665</v>
      </c>
    </row>
    <row r="171" spans="1:11" ht="18" customHeight="1">
      <c r="A171" s="194"/>
      <c r="B171" s="195"/>
      <c r="C171" s="154" t="s">
        <v>14</v>
      </c>
      <c r="D171" s="155">
        <v>1023</v>
      </c>
      <c r="E171" s="155">
        <v>1023</v>
      </c>
      <c r="F171" s="155">
        <v>5</v>
      </c>
      <c r="G171" s="156">
        <f t="shared" si="15"/>
        <v>0.48875855327468226</v>
      </c>
      <c r="H171" s="155">
        <v>1018</v>
      </c>
      <c r="I171" s="156">
        <f t="shared" si="16"/>
        <v>99.511241446725307</v>
      </c>
      <c r="K171" s="148">
        <f t="shared" si="17"/>
        <v>1023</v>
      </c>
    </row>
    <row r="172" spans="1:11" ht="18" customHeight="1">
      <c r="A172" s="194"/>
      <c r="B172" s="195"/>
      <c r="C172" s="154" t="s">
        <v>65</v>
      </c>
      <c r="D172" s="155">
        <v>1023</v>
      </c>
      <c r="E172" s="155">
        <v>1023</v>
      </c>
      <c r="F172" s="155">
        <v>5</v>
      </c>
      <c r="G172" s="156">
        <f t="shared" si="15"/>
        <v>0.48875855327468226</v>
      </c>
      <c r="H172" s="155">
        <v>1018</v>
      </c>
      <c r="I172" s="156">
        <f t="shared" si="16"/>
        <v>99.511241446725307</v>
      </c>
      <c r="K172" s="148">
        <f t="shared" si="17"/>
        <v>1023</v>
      </c>
    </row>
    <row r="173" spans="1:11" ht="18" customHeight="1">
      <c r="A173" s="194"/>
      <c r="B173" s="195"/>
      <c r="C173" s="154" t="s">
        <v>15</v>
      </c>
      <c r="D173" s="155">
        <v>2164</v>
      </c>
      <c r="E173" s="155">
        <v>2164</v>
      </c>
      <c r="F173" s="155">
        <v>0</v>
      </c>
      <c r="G173" s="156">
        <f t="shared" si="15"/>
        <v>0</v>
      </c>
      <c r="H173" s="155">
        <v>2164</v>
      </c>
      <c r="I173" s="156">
        <f t="shared" si="16"/>
        <v>100</v>
      </c>
      <c r="K173" s="148">
        <f t="shared" si="17"/>
        <v>2164</v>
      </c>
    </row>
    <row r="174" spans="1:11" ht="18" customHeight="1">
      <c r="A174" s="194"/>
      <c r="B174" s="195"/>
      <c r="C174" s="154" t="s">
        <v>13</v>
      </c>
      <c r="D174" s="155">
        <v>1522</v>
      </c>
      <c r="E174" s="155">
        <v>1522</v>
      </c>
      <c r="F174" s="155">
        <v>0</v>
      </c>
      <c r="G174" s="156">
        <f t="shared" si="15"/>
        <v>0</v>
      </c>
      <c r="H174" s="155">
        <v>1522</v>
      </c>
      <c r="I174" s="156">
        <f t="shared" si="16"/>
        <v>100</v>
      </c>
      <c r="K174" s="148">
        <f t="shared" si="17"/>
        <v>1522</v>
      </c>
    </row>
    <row r="175" spans="1:11" ht="18" customHeight="1">
      <c r="A175" s="186">
        <v>28</v>
      </c>
      <c r="B175" s="187" t="s">
        <v>144</v>
      </c>
      <c r="C175" s="157" t="s">
        <v>11</v>
      </c>
      <c r="D175" s="158">
        <v>2633</v>
      </c>
      <c r="E175" s="158">
        <v>2633</v>
      </c>
      <c r="F175" s="158">
        <v>109</v>
      </c>
      <c r="G175" s="144">
        <f t="shared" si="15"/>
        <v>4.1397645271553367</v>
      </c>
      <c r="H175" s="158">
        <v>2524</v>
      </c>
      <c r="I175" s="144">
        <f t="shared" si="16"/>
        <v>95.860235472844664</v>
      </c>
      <c r="K175" s="148">
        <f t="shared" si="17"/>
        <v>2633</v>
      </c>
    </row>
    <row r="176" spans="1:11" ht="18" customHeight="1">
      <c r="A176" s="186"/>
      <c r="B176" s="187"/>
      <c r="C176" s="157" t="s">
        <v>12</v>
      </c>
      <c r="D176" s="158">
        <v>2633</v>
      </c>
      <c r="E176" s="158">
        <v>2633</v>
      </c>
      <c r="F176" s="158">
        <v>94</v>
      </c>
      <c r="G176" s="144">
        <f t="shared" si="15"/>
        <v>3.5700721610330426</v>
      </c>
      <c r="H176" s="158">
        <v>2539</v>
      </c>
      <c r="I176" s="144">
        <f t="shared" si="16"/>
        <v>96.429927838966961</v>
      </c>
      <c r="K176" s="148">
        <f t="shared" si="17"/>
        <v>2633</v>
      </c>
    </row>
    <row r="177" spans="1:11" ht="18" customHeight="1">
      <c r="A177" s="186"/>
      <c r="B177" s="187"/>
      <c r="C177" s="157" t="s">
        <v>14</v>
      </c>
      <c r="D177" s="158">
        <v>500</v>
      </c>
      <c r="E177" s="158">
        <v>500</v>
      </c>
      <c r="F177" s="158">
        <v>0</v>
      </c>
      <c r="G177" s="144">
        <f t="shared" si="15"/>
        <v>0</v>
      </c>
      <c r="H177" s="158">
        <v>500</v>
      </c>
      <c r="I177" s="144">
        <f t="shared" si="16"/>
        <v>100</v>
      </c>
      <c r="K177" s="148">
        <f t="shared" si="17"/>
        <v>500</v>
      </c>
    </row>
    <row r="178" spans="1:11" ht="18" customHeight="1">
      <c r="A178" s="186"/>
      <c r="B178" s="187"/>
      <c r="C178" s="157" t="s">
        <v>65</v>
      </c>
      <c r="D178" s="158">
        <v>500</v>
      </c>
      <c r="E178" s="158">
        <v>500</v>
      </c>
      <c r="F178" s="158">
        <v>5</v>
      </c>
      <c r="G178" s="144">
        <f t="shared" si="15"/>
        <v>1</v>
      </c>
      <c r="H178" s="158">
        <v>495</v>
      </c>
      <c r="I178" s="144">
        <f t="shared" si="16"/>
        <v>99</v>
      </c>
      <c r="K178" s="148">
        <f t="shared" si="17"/>
        <v>500</v>
      </c>
    </row>
    <row r="179" spans="1:11" ht="18" customHeight="1">
      <c r="A179" s="186"/>
      <c r="B179" s="187"/>
      <c r="C179" s="157" t="s">
        <v>15</v>
      </c>
      <c r="D179" s="158">
        <v>1417</v>
      </c>
      <c r="E179" s="158">
        <v>1417</v>
      </c>
      <c r="F179" s="158">
        <v>1</v>
      </c>
      <c r="G179" s="144">
        <f t="shared" si="15"/>
        <v>7.0571630204657732E-2</v>
      </c>
      <c r="H179" s="158">
        <v>1416</v>
      </c>
      <c r="I179" s="144">
        <f t="shared" si="16"/>
        <v>99.929428369795346</v>
      </c>
      <c r="K179" s="148">
        <f t="shared" si="17"/>
        <v>1417</v>
      </c>
    </row>
    <row r="180" spans="1:11" ht="18" customHeight="1">
      <c r="A180" s="186"/>
      <c r="B180" s="187"/>
      <c r="C180" s="157" t="s">
        <v>13</v>
      </c>
      <c r="D180" s="158">
        <v>894</v>
      </c>
      <c r="E180" s="158">
        <v>894</v>
      </c>
      <c r="F180" s="158">
        <v>0</v>
      </c>
      <c r="G180" s="144">
        <f t="shared" si="15"/>
        <v>0</v>
      </c>
      <c r="H180" s="158">
        <v>894</v>
      </c>
      <c r="I180" s="144">
        <f t="shared" si="16"/>
        <v>100</v>
      </c>
      <c r="K180" s="148">
        <f t="shared" si="17"/>
        <v>894</v>
      </c>
    </row>
    <row r="181" spans="1:11" ht="18" customHeight="1">
      <c r="A181" s="194">
        <v>29</v>
      </c>
      <c r="B181" s="195" t="s">
        <v>145</v>
      </c>
      <c r="C181" s="154" t="s">
        <v>11</v>
      </c>
      <c r="D181" s="155">
        <v>1871</v>
      </c>
      <c r="E181" s="155">
        <v>1871</v>
      </c>
      <c r="F181" s="155">
        <v>52</v>
      </c>
      <c r="G181" s="156">
        <f t="shared" si="15"/>
        <v>2.7792624265098875</v>
      </c>
      <c r="H181" s="155">
        <v>1819</v>
      </c>
      <c r="I181" s="156">
        <f t="shared" si="16"/>
        <v>97.220737573490112</v>
      </c>
      <c r="K181" s="148">
        <f t="shared" si="17"/>
        <v>1871</v>
      </c>
    </row>
    <row r="182" spans="1:11" ht="18" customHeight="1">
      <c r="A182" s="194"/>
      <c r="B182" s="195"/>
      <c r="C182" s="154" t="s">
        <v>12</v>
      </c>
      <c r="D182" s="155">
        <v>1871</v>
      </c>
      <c r="E182" s="155">
        <v>1871</v>
      </c>
      <c r="F182" s="155">
        <v>34</v>
      </c>
      <c r="G182" s="156">
        <f t="shared" si="15"/>
        <v>1.8172100481026188</v>
      </c>
      <c r="H182" s="155">
        <v>1837</v>
      </c>
      <c r="I182" s="156">
        <f t="shared" si="16"/>
        <v>98.182789951897377</v>
      </c>
      <c r="K182" s="148">
        <f t="shared" si="17"/>
        <v>1871</v>
      </c>
    </row>
    <row r="183" spans="1:11" ht="18" customHeight="1">
      <c r="A183" s="194"/>
      <c r="B183" s="195"/>
      <c r="C183" s="154" t="s">
        <v>14</v>
      </c>
      <c r="D183" s="155">
        <v>510</v>
      </c>
      <c r="E183" s="155">
        <v>510</v>
      </c>
      <c r="F183" s="155"/>
      <c r="G183" s="156">
        <f t="shared" si="15"/>
        <v>0</v>
      </c>
      <c r="H183" s="155">
        <v>510</v>
      </c>
      <c r="I183" s="156">
        <f t="shared" si="16"/>
        <v>100</v>
      </c>
      <c r="K183" s="148">
        <f t="shared" si="17"/>
        <v>510</v>
      </c>
    </row>
    <row r="184" spans="1:11" ht="18" customHeight="1">
      <c r="A184" s="194"/>
      <c r="B184" s="195"/>
      <c r="C184" s="154" t="s">
        <v>65</v>
      </c>
      <c r="D184" s="155">
        <v>510</v>
      </c>
      <c r="E184" s="155">
        <v>510</v>
      </c>
      <c r="F184" s="155">
        <v>3</v>
      </c>
      <c r="G184" s="156">
        <f t="shared" si="15"/>
        <v>0.58823529411764708</v>
      </c>
      <c r="H184" s="155">
        <v>507</v>
      </c>
      <c r="I184" s="156">
        <f t="shared" si="16"/>
        <v>99.411764705882362</v>
      </c>
      <c r="K184" s="148">
        <f t="shared" si="17"/>
        <v>510</v>
      </c>
    </row>
    <row r="185" spans="1:11" ht="18" customHeight="1">
      <c r="A185" s="194"/>
      <c r="B185" s="195"/>
      <c r="C185" s="154" t="s">
        <v>15</v>
      </c>
      <c r="D185" s="155">
        <v>1246</v>
      </c>
      <c r="E185" s="155">
        <v>1246</v>
      </c>
      <c r="F185" s="155">
        <v>7</v>
      </c>
      <c r="G185" s="156">
        <f t="shared" si="15"/>
        <v>0.56179775280898869</v>
      </c>
      <c r="H185" s="155">
        <v>1239</v>
      </c>
      <c r="I185" s="156">
        <f t="shared" si="16"/>
        <v>99.438202247191001</v>
      </c>
      <c r="K185" s="148">
        <f t="shared" si="17"/>
        <v>1246</v>
      </c>
    </row>
    <row r="186" spans="1:11" ht="18" customHeight="1">
      <c r="A186" s="194"/>
      <c r="B186" s="195"/>
      <c r="C186" s="154" t="s">
        <v>13</v>
      </c>
      <c r="D186" s="155">
        <v>1246</v>
      </c>
      <c r="E186" s="155">
        <v>1217</v>
      </c>
      <c r="F186" s="155"/>
      <c r="G186" s="156">
        <f t="shared" si="15"/>
        <v>0</v>
      </c>
      <c r="H186" s="155">
        <v>1217</v>
      </c>
      <c r="I186" s="156">
        <f t="shared" si="16"/>
        <v>100</v>
      </c>
      <c r="K186" s="148">
        <f t="shared" si="17"/>
        <v>1217</v>
      </c>
    </row>
    <row r="187" spans="1:11" ht="18" customHeight="1">
      <c r="A187" s="186">
        <v>30</v>
      </c>
      <c r="B187" s="187" t="s">
        <v>146</v>
      </c>
      <c r="C187" s="157" t="s">
        <v>11</v>
      </c>
      <c r="D187" s="158">
        <v>1925</v>
      </c>
      <c r="E187" s="158">
        <v>1925</v>
      </c>
      <c r="F187" s="158">
        <v>48</v>
      </c>
      <c r="G187" s="144">
        <f t="shared" si="15"/>
        <v>2.4935064935064934</v>
      </c>
      <c r="H187" s="158">
        <v>1877</v>
      </c>
      <c r="I187" s="144">
        <f t="shared" si="16"/>
        <v>97.506493506493513</v>
      </c>
      <c r="K187" s="148">
        <f t="shared" si="17"/>
        <v>1925</v>
      </c>
    </row>
    <row r="188" spans="1:11" ht="18" customHeight="1">
      <c r="A188" s="186"/>
      <c r="B188" s="187"/>
      <c r="C188" s="157" t="s">
        <v>12</v>
      </c>
      <c r="D188" s="158">
        <v>1925</v>
      </c>
      <c r="E188" s="158">
        <v>1925</v>
      </c>
      <c r="F188" s="158">
        <v>32</v>
      </c>
      <c r="G188" s="144">
        <f t="shared" si="15"/>
        <v>1.6623376623376624</v>
      </c>
      <c r="H188" s="158">
        <v>1893</v>
      </c>
      <c r="I188" s="144">
        <f t="shared" si="16"/>
        <v>98.337662337662337</v>
      </c>
      <c r="K188" s="148">
        <f t="shared" si="17"/>
        <v>1925</v>
      </c>
    </row>
    <row r="189" spans="1:11" ht="18" customHeight="1">
      <c r="A189" s="186"/>
      <c r="B189" s="187"/>
      <c r="C189" s="157" t="s">
        <v>14</v>
      </c>
      <c r="D189" s="158">
        <v>622</v>
      </c>
      <c r="E189" s="158">
        <v>622</v>
      </c>
      <c r="F189" s="158">
        <v>0</v>
      </c>
      <c r="G189" s="144">
        <f t="shared" si="15"/>
        <v>0</v>
      </c>
      <c r="H189" s="158">
        <v>622</v>
      </c>
      <c r="I189" s="144">
        <f t="shared" si="16"/>
        <v>100</v>
      </c>
      <c r="K189" s="148">
        <f t="shared" si="17"/>
        <v>622</v>
      </c>
    </row>
    <row r="190" spans="1:11" ht="18" customHeight="1">
      <c r="A190" s="186"/>
      <c r="B190" s="187"/>
      <c r="C190" s="157" t="s">
        <v>65</v>
      </c>
      <c r="D190" s="158">
        <v>622</v>
      </c>
      <c r="E190" s="158">
        <v>622</v>
      </c>
      <c r="F190" s="158">
        <v>4</v>
      </c>
      <c r="G190" s="144">
        <f t="shared" si="15"/>
        <v>0.64308681672025725</v>
      </c>
      <c r="H190" s="158">
        <v>618</v>
      </c>
      <c r="I190" s="144">
        <f t="shared" si="16"/>
        <v>99.356913183279744</v>
      </c>
      <c r="K190" s="148">
        <f t="shared" si="17"/>
        <v>622</v>
      </c>
    </row>
    <row r="191" spans="1:11" ht="18" customHeight="1">
      <c r="A191" s="186"/>
      <c r="B191" s="187"/>
      <c r="C191" s="157" t="s">
        <v>15</v>
      </c>
      <c r="D191" s="158">
        <v>1925</v>
      </c>
      <c r="E191" s="158">
        <v>1925</v>
      </c>
      <c r="F191" s="158">
        <v>14</v>
      </c>
      <c r="G191" s="144">
        <f t="shared" si="15"/>
        <v>0.72727272727272729</v>
      </c>
      <c r="H191" s="158">
        <v>1911</v>
      </c>
      <c r="I191" s="144">
        <f t="shared" si="16"/>
        <v>99.272727272727266</v>
      </c>
      <c r="K191" s="148">
        <f t="shared" si="17"/>
        <v>1925</v>
      </c>
    </row>
    <row r="192" spans="1:11" ht="18" customHeight="1">
      <c r="A192" s="186"/>
      <c r="B192" s="187"/>
      <c r="C192" s="157" t="s">
        <v>13</v>
      </c>
      <c r="D192" s="158">
        <v>833</v>
      </c>
      <c r="E192" s="158">
        <v>833</v>
      </c>
      <c r="F192" s="158">
        <v>0</v>
      </c>
      <c r="G192" s="144">
        <f t="shared" si="15"/>
        <v>0</v>
      </c>
      <c r="H192" s="158">
        <v>833</v>
      </c>
      <c r="I192" s="144">
        <f t="shared" si="16"/>
        <v>100</v>
      </c>
      <c r="K192" s="148">
        <f t="shared" si="17"/>
        <v>833</v>
      </c>
    </row>
    <row r="193" spans="1:11" ht="18" customHeight="1">
      <c r="A193" s="194">
        <v>31</v>
      </c>
      <c r="B193" s="195" t="s">
        <v>147</v>
      </c>
      <c r="C193" s="154" t="s">
        <v>11</v>
      </c>
      <c r="D193" s="155">
        <v>1896</v>
      </c>
      <c r="E193" s="155">
        <v>1896</v>
      </c>
      <c r="F193" s="155">
        <v>45</v>
      </c>
      <c r="G193" s="156">
        <f t="shared" si="15"/>
        <v>2.3734177215189871</v>
      </c>
      <c r="H193" s="155">
        <v>1851</v>
      </c>
      <c r="I193" s="156">
        <f t="shared" si="16"/>
        <v>97.62658227848101</v>
      </c>
      <c r="K193" s="148">
        <f t="shared" si="17"/>
        <v>1896</v>
      </c>
    </row>
    <row r="194" spans="1:11" ht="18" customHeight="1">
      <c r="A194" s="194"/>
      <c r="B194" s="195"/>
      <c r="C194" s="154" t="s">
        <v>12</v>
      </c>
      <c r="D194" s="155">
        <v>1896</v>
      </c>
      <c r="E194" s="155">
        <v>1896</v>
      </c>
      <c r="F194" s="155">
        <v>40</v>
      </c>
      <c r="G194" s="156">
        <f t="shared" si="15"/>
        <v>2.109704641350211</v>
      </c>
      <c r="H194" s="155">
        <v>1856</v>
      </c>
      <c r="I194" s="156">
        <f t="shared" si="16"/>
        <v>97.89029535864978</v>
      </c>
      <c r="K194" s="148">
        <f t="shared" si="17"/>
        <v>1896</v>
      </c>
    </row>
    <row r="195" spans="1:11" ht="18" customHeight="1">
      <c r="A195" s="194"/>
      <c r="B195" s="195"/>
      <c r="C195" s="154" t="s">
        <v>14</v>
      </c>
      <c r="D195" s="155">
        <v>775</v>
      </c>
      <c r="E195" s="155">
        <v>775</v>
      </c>
      <c r="F195" s="155"/>
      <c r="G195" s="156">
        <f t="shared" si="15"/>
        <v>0</v>
      </c>
      <c r="H195" s="155">
        <v>775</v>
      </c>
      <c r="I195" s="156">
        <f t="shared" si="16"/>
        <v>100</v>
      </c>
      <c r="K195" s="148">
        <f t="shared" si="17"/>
        <v>775</v>
      </c>
    </row>
    <row r="196" spans="1:11" ht="18" customHeight="1">
      <c r="A196" s="194"/>
      <c r="B196" s="195"/>
      <c r="C196" s="154" t="s">
        <v>65</v>
      </c>
      <c r="D196" s="155">
        <v>775</v>
      </c>
      <c r="E196" s="155">
        <v>775</v>
      </c>
      <c r="F196" s="155"/>
      <c r="G196" s="156">
        <f t="shared" si="15"/>
        <v>0</v>
      </c>
      <c r="H196" s="155">
        <v>775</v>
      </c>
      <c r="I196" s="156">
        <f t="shared" si="16"/>
        <v>100</v>
      </c>
      <c r="K196" s="148">
        <f t="shared" si="17"/>
        <v>775</v>
      </c>
    </row>
    <row r="197" spans="1:11" ht="18" customHeight="1">
      <c r="A197" s="194"/>
      <c r="B197" s="195"/>
      <c r="C197" s="154" t="s">
        <v>15</v>
      </c>
      <c r="D197" s="155">
        <v>1481</v>
      </c>
      <c r="E197" s="155">
        <v>1481</v>
      </c>
      <c r="F197" s="155">
        <v>5</v>
      </c>
      <c r="G197" s="156">
        <f t="shared" si="15"/>
        <v>0.33760972316002702</v>
      </c>
      <c r="H197" s="155">
        <v>1476</v>
      </c>
      <c r="I197" s="156">
        <f t="shared" si="16"/>
        <v>99.662390276839972</v>
      </c>
      <c r="K197" s="148">
        <f t="shared" si="17"/>
        <v>1481</v>
      </c>
    </row>
    <row r="198" spans="1:11" ht="18" customHeight="1">
      <c r="A198" s="194"/>
      <c r="B198" s="195"/>
      <c r="C198" s="154" t="s">
        <v>13</v>
      </c>
      <c r="D198" s="155">
        <v>642</v>
      </c>
      <c r="E198" s="155">
        <v>642</v>
      </c>
      <c r="F198" s="155"/>
      <c r="G198" s="156">
        <f t="shared" si="15"/>
        <v>0</v>
      </c>
      <c r="H198" s="155">
        <v>642</v>
      </c>
      <c r="I198" s="156">
        <f t="shared" si="16"/>
        <v>100</v>
      </c>
      <c r="K198" s="148">
        <f t="shared" si="17"/>
        <v>642</v>
      </c>
    </row>
    <row r="199" spans="1:11" ht="18" customHeight="1">
      <c r="A199" s="186">
        <v>32</v>
      </c>
      <c r="B199" s="187" t="s">
        <v>148</v>
      </c>
      <c r="C199" s="157" t="s">
        <v>11</v>
      </c>
      <c r="D199" s="158">
        <v>2321</v>
      </c>
      <c r="E199" s="158">
        <v>2321</v>
      </c>
      <c r="F199" s="158">
        <v>40</v>
      </c>
      <c r="G199" s="144">
        <f t="shared" si="15"/>
        <v>1.7233950883239981</v>
      </c>
      <c r="H199" s="158">
        <v>2281</v>
      </c>
      <c r="I199" s="144">
        <f t="shared" si="16"/>
        <v>98.276604911676003</v>
      </c>
      <c r="K199" s="148">
        <f t="shared" si="17"/>
        <v>2321</v>
      </c>
    </row>
    <row r="200" spans="1:11" ht="18" customHeight="1">
      <c r="A200" s="186"/>
      <c r="B200" s="187"/>
      <c r="C200" s="157" t="s">
        <v>12</v>
      </c>
      <c r="D200" s="158">
        <v>2321</v>
      </c>
      <c r="E200" s="158">
        <v>2321</v>
      </c>
      <c r="F200" s="158">
        <v>42</v>
      </c>
      <c r="G200" s="144">
        <f t="shared" ref="G200:G234" si="18">F200/E200%</f>
        <v>1.809564842740198</v>
      </c>
      <c r="H200" s="158">
        <v>2279</v>
      </c>
      <c r="I200" s="144">
        <f t="shared" ref="I200:I234" si="19">H200/E200%</f>
        <v>98.190435157259799</v>
      </c>
      <c r="K200" s="148">
        <f t="shared" ref="K200:K234" si="20">F200+H200</f>
        <v>2321</v>
      </c>
    </row>
    <row r="201" spans="1:11" ht="18" customHeight="1">
      <c r="A201" s="186"/>
      <c r="B201" s="187"/>
      <c r="C201" s="157" t="s">
        <v>14</v>
      </c>
      <c r="D201" s="158">
        <v>1200</v>
      </c>
      <c r="E201" s="158">
        <v>1200</v>
      </c>
      <c r="F201" s="158">
        <v>0</v>
      </c>
      <c r="G201" s="144">
        <f t="shared" si="18"/>
        <v>0</v>
      </c>
      <c r="H201" s="158">
        <v>1200</v>
      </c>
      <c r="I201" s="144">
        <f t="shared" si="19"/>
        <v>100</v>
      </c>
      <c r="K201" s="148">
        <f t="shared" si="20"/>
        <v>1200</v>
      </c>
    </row>
    <row r="202" spans="1:11" ht="18" customHeight="1">
      <c r="A202" s="186"/>
      <c r="B202" s="187"/>
      <c r="C202" s="157" t="s">
        <v>65</v>
      </c>
      <c r="D202" s="158">
        <v>1200</v>
      </c>
      <c r="E202" s="158">
        <v>1200</v>
      </c>
      <c r="F202" s="158">
        <v>5</v>
      </c>
      <c r="G202" s="144">
        <f t="shared" si="18"/>
        <v>0.41666666666666669</v>
      </c>
      <c r="H202" s="158">
        <v>1195</v>
      </c>
      <c r="I202" s="144">
        <f t="shared" si="19"/>
        <v>99.583333333333329</v>
      </c>
      <c r="K202" s="148">
        <f t="shared" si="20"/>
        <v>1200</v>
      </c>
    </row>
    <row r="203" spans="1:11" ht="18" customHeight="1">
      <c r="A203" s="186"/>
      <c r="B203" s="187"/>
      <c r="C203" s="157" t="s">
        <v>15</v>
      </c>
      <c r="D203" s="158">
        <v>2321</v>
      </c>
      <c r="E203" s="158">
        <v>1828</v>
      </c>
      <c r="F203" s="158">
        <v>28</v>
      </c>
      <c r="G203" s="144">
        <f t="shared" si="18"/>
        <v>1.5317286652078774</v>
      </c>
      <c r="H203" s="158">
        <v>1800</v>
      </c>
      <c r="I203" s="144">
        <f t="shared" si="19"/>
        <v>98.468271334792121</v>
      </c>
      <c r="K203" s="148">
        <f t="shared" si="20"/>
        <v>1828</v>
      </c>
    </row>
    <row r="204" spans="1:11" ht="18" customHeight="1">
      <c r="A204" s="186"/>
      <c r="B204" s="187"/>
      <c r="C204" s="157" t="s">
        <v>13</v>
      </c>
      <c r="D204" s="158">
        <v>1517</v>
      </c>
      <c r="E204" s="158">
        <v>1517</v>
      </c>
      <c r="F204" s="158">
        <v>3</v>
      </c>
      <c r="G204" s="144">
        <f t="shared" si="18"/>
        <v>0.19775873434410021</v>
      </c>
      <c r="H204" s="158">
        <v>1514</v>
      </c>
      <c r="I204" s="144">
        <f t="shared" si="19"/>
        <v>99.802241265655894</v>
      </c>
      <c r="K204" s="148">
        <f t="shared" si="20"/>
        <v>1517</v>
      </c>
    </row>
    <row r="205" spans="1:11" ht="18" customHeight="1">
      <c r="A205" s="188" t="s">
        <v>156</v>
      </c>
      <c r="B205" s="189"/>
      <c r="C205" s="161" t="s">
        <v>11</v>
      </c>
      <c r="D205" s="162">
        <f>D211+D217+D223+D229</f>
        <v>346</v>
      </c>
      <c r="E205" s="162">
        <f t="shared" ref="E205:H205" si="21">E211+E217+E223+E229</f>
        <v>346</v>
      </c>
      <c r="F205" s="162">
        <f t="shared" si="21"/>
        <v>3</v>
      </c>
      <c r="G205" s="163">
        <f t="shared" ref="G205:G210" si="22">F205/E205%</f>
        <v>0.86705202312138729</v>
      </c>
      <c r="H205" s="162">
        <f t="shared" si="21"/>
        <v>343</v>
      </c>
      <c r="I205" s="163">
        <f t="shared" ref="I205:I210" si="23">H205/E205%</f>
        <v>99.132947976878611</v>
      </c>
      <c r="K205" s="148">
        <f t="shared" si="20"/>
        <v>346</v>
      </c>
    </row>
    <row r="206" spans="1:11" ht="18" customHeight="1">
      <c r="A206" s="190"/>
      <c r="B206" s="191"/>
      <c r="C206" s="161" t="s">
        <v>12</v>
      </c>
      <c r="D206" s="162">
        <f t="shared" ref="D206:F210" si="24">D212+D218+D224+D230</f>
        <v>346</v>
      </c>
      <c r="E206" s="162">
        <f t="shared" si="24"/>
        <v>346</v>
      </c>
      <c r="F206" s="162">
        <f t="shared" si="24"/>
        <v>4</v>
      </c>
      <c r="G206" s="163">
        <f t="shared" si="22"/>
        <v>1.1560693641618498</v>
      </c>
      <c r="H206" s="162">
        <f t="shared" ref="H206" si="25">H212+H218+H224+H230</f>
        <v>342</v>
      </c>
      <c r="I206" s="163">
        <f t="shared" si="23"/>
        <v>98.843930635838149</v>
      </c>
      <c r="K206" s="148">
        <f t="shared" si="20"/>
        <v>346</v>
      </c>
    </row>
    <row r="207" spans="1:11" ht="18" customHeight="1">
      <c r="A207" s="190"/>
      <c r="B207" s="191"/>
      <c r="C207" s="161" t="s">
        <v>14</v>
      </c>
      <c r="D207" s="162">
        <f t="shared" si="24"/>
        <v>69</v>
      </c>
      <c r="E207" s="162">
        <f t="shared" si="24"/>
        <v>69</v>
      </c>
      <c r="F207" s="162">
        <f t="shared" si="24"/>
        <v>0</v>
      </c>
      <c r="G207" s="163">
        <f t="shared" si="22"/>
        <v>0</v>
      </c>
      <c r="H207" s="162">
        <f t="shared" ref="H207" si="26">H213+H219+H225+H231</f>
        <v>69</v>
      </c>
      <c r="I207" s="163">
        <f t="shared" si="23"/>
        <v>100.00000000000001</v>
      </c>
      <c r="K207" s="148">
        <f t="shared" si="20"/>
        <v>69</v>
      </c>
    </row>
    <row r="208" spans="1:11" ht="18" customHeight="1">
      <c r="A208" s="190"/>
      <c r="B208" s="191"/>
      <c r="C208" s="161" t="s">
        <v>65</v>
      </c>
      <c r="D208" s="162">
        <f t="shared" si="24"/>
        <v>69</v>
      </c>
      <c r="E208" s="162">
        <f t="shared" si="24"/>
        <v>69</v>
      </c>
      <c r="F208" s="162">
        <f t="shared" si="24"/>
        <v>0</v>
      </c>
      <c r="G208" s="163">
        <f t="shared" si="22"/>
        <v>0</v>
      </c>
      <c r="H208" s="162">
        <f t="shared" ref="H208" si="27">H214+H220+H226+H232</f>
        <v>69</v>
      </c>
      <c r="I208" s="163">
        <f t="shared" si="23"/>
        <v>100.00000000000001</v>
      </c>
      <c r="K208" s="148">
        <f t="shared" si="20"/>
        <v>69</v>
      </c>
    </row>
    <row r="209" spans="1:11" ht="18" customHeight="1">
      <c r="A209" s="190"/>
      <c r="B209" s="191"/>
      <c r="C209" s="161" t="s">
        <v>15</v>
      </c>
      <c r="D209" s="162">
        <f t="shared" si="24"/>
        <v>346</v>
      </c>
      <c r="E209" s="162">
        <f t="shared" si="24"/>
        <v>346</v>
      </c>
      <c r="F209" s="162">
        <f t="shared" si="24"/>
        <v>0</v>
      </c>
      <c r="G209" s="163">
        <f t="shared" si="22"/>
        <v>0</v>
      </c>
      <c r="H209" s="162">
        <f t="shared" ref="H209" si="28">H215+H221+H227+H233</f>
        <v>346</v>
      </c>
      <c r="I209" s="163">
        <f t="shared" si="23"/>
        <v>100</v>
      </c>
      <c r="K209" s="148">
        <f t="shared" si="20"/>
        <v>346</v>
      </c>
    </row>
    <row r="210" spans="1:11" ht="18" customHeight="1">
      <c r="A210" s="192"/>
      <c r="B210" s="193"/>
      <c r="C210" s="161" t="s">
        <v>13</v>
      </c>
      <c r="D210" s="162">
        <f t="shared" si="24"/>
        <v>153</v>
      </c>
      <c r="E210" s="162">
        <f t="shared" si="24"/>
        <v>153</v>
      </c>
      <c r="F210" s="162">
        <f t="shared" si="24"/>
        <v>0</v>
      </c>
      <c r="G210" s="163">
        <f t="shared" si="22"/>
        <v>0</v>
      </c>
      <c r="H210" s="162">
        <f t="shared" ref="H210" si="29">H216+H222+H228+H234</f>
        <v>153</v>
      </c>
      <c r="I210" s="163">
        <f t="shared" si="23"/>
        <v>100</v>
      </c>
      <c r="K210" s="148">
        <f t="shared" si="20"/>
        <v>153</v>
      </c>
    </row>
    <row r="211" spans="1:11" ht="18" customHeight="1">
      <c r="A211" s="186">
        <v>33</v>
      </c>
      <c r="B211" s="187" t="s">
        <v>149</v>
      </c>
      <c r="C211" s="157" t="s">
        <v>11</v>
      </c>
      <c r="D211" s="158"/>
      <c r="E211" s="158"/>
      <c r="F211" s="158"/>
      <c r="G211" s="144" t="e">
        <f t="shared" si="18"/>
        <v>#DIV/0!</v>
      </c>
      <c r="H211" s="158"/>
      <c r="I211" s="144" t="e">
        <f t="shared" si="19"/>
        <v>#DIV/0!</v>
      </c>
      <c r="K211" s="148">
        <f t="shared" si="20"/>
        <v>0</v>
      </c>
    </row>
    <row r="212" spans="1:11" ht="18" customHeight="1">
      <c r="A212" s="186"/>
      <c r="B212" s="187"/>
      <c r="C212" s="157" t="s">
        <v>12</v>
      </c>
      <c r="D212" s="158"/>
      <c r="E212" s="158"/>
      <c r="F212" s="158"/>
      <c r="G212" s="144" t="e">
        <f t="shared" si="18"/>
        <v>#DIV/0!</v>
      </c>
      <c r="H212" s="158"/>
      <c r="I212" s="144" t="e">
        <f t="shared" si="19"/>
        <v>#DIV/0!</v>
      </c>
      <c r="K212" s="148">
        <f t="shared" si="20"/>
        <v>0</v>
      </c>
    </row>
    <row r="213" spans="1:11" ht="18" customHeight="1">
      <c r="A213" s="186"/>
      <c r="B213" s="187"/>
      <c r="C213" s="157" t="s">
        <v>14</v>
      </c>
      <c r="D213" s="158"/>
      <c r="E213" s="158"/>
      <c r="F213" s="158"/>
      <c r="G213" s="144" t="e">
        <f t="shared" si="18"/>
        <v>#DIV/0!</v>
      </c>
      <c r="H213" s="158"/>
      <c r="I213" s="144" t="e">
        <f t="shared" si="19"/>
        <v>#DIV/0!</v>
      </c>
      <c r="K213" s="148">
        <f t="shared" si="20"/>
        <v>0</v>
      </c>
    </row>
    <row r="214" spans="1:11" ht="18" customHeight="1">
      <c r="A214" s="186"/>
      <c r="B214" s="187"/>
      <c r="C214" s="157" t="s">
        <v>65</v>
      </c>
      <c r="D214" s="158"/>
      <c r="E214" s="158"/>
      <c r="F214" s="158"/>
      <c r="G214" s="144" t="e">
        <f t="shared" si="18"/>
        <v>#DIV/0!</v>
      </c>
      <c r="H214" s="158"/>
      <c r="I214" s="144" t="e">
        <f t="shared" si="19"/>
        <v>#DIV/0!</v>
      </c>
      <c r="K214" s="148">
        <f t="shared" si="20"/>
        <v>0</v>
      </c>
    </row>
    <row r="215" spans="1:11" ht="18" customHeight="1">
      <c r="A215" s="186"/>
      <c r="B215" s="187"/>
      <c r="C215" s="157" t="s">
        <v>15</v>
      </c>
      <c r="D215" s="158"/>
      <c r="E215" s="158"/>
      <c r="F215" s="158"/>
      <c r="G215" s="144" t="e">
        <f t="shared" si="18"/>
        <v>#DIV/0!</v>
      </c>
      <c r="H215" s="158"/>
      <c r="I215" s="144" t="e">
        <f t="shared" si="19"/>
        <v>#DIV/0!</v>
      </c>
      <c r="K215" s="148">
        <f t="shared" si="20"/>
        <v>0</v>
      </c>
    </row>
    <row r="216" spans="1:11" ht="18" customHeight="1">
      <c r="A216" s="186"/>
      <c r="B216" s="187"/>
      <c r="C216" s="157" t="s">
        <v>13</v>
      </c>
      <c r="D216" s="158"/>
      <c r="E216" s="158"/>
      <c r="F216" s="158"/>
      <c r="G216" s="144" t="e">
        <f t="shared" si="18"/>
        <v>#DIV/0!</v>
      </c>
      <c r="H216" s="158"/>
      <c r="I216" s="144" t="e">
        <f t="shared" si="19"/>
        <v>#DIV/0!</v>
      </c>
      <c r="K216" s="148">
        <f t="shared" si="20"/>
        <v>0</v>
      </c>
    </row>
    <row r="217" spans="1:11" ht="18" customHeight="1">
      <c r="A217" s="186">
        <v>34</v>
      </c>
      <c r="B217" s="187" t="s">
        <v>150</v>
      </c>
      <c r="C217" s="157" t="s">
        <v>11</v>
      </c>
      <c r="D217" s="158"/>
      <c r="E217" s="158"/>
      <c r="F217" s="158"/>
      <c r="G217" s="144" t="e">
        <f t="shared" si="18"/>
        <v>#DIV/0!</v>
      </c>
      <c r="H217" s="158"/>
      <c r="I217" s="144" t="e">
        <f t="shared" si="19"/>
        <v>#DIV/0!</v>
      </c>
      <c r="K217" s="148">
        <f t="shared" si="20"/>
        <v>0</v>
      </c>
    </row>
    <row r="218" spans="1:11" ht="18" customHeight="1">
      <c r="A218" s="186"/>
      <c r="B218" s="187"/>
      <c r="C218" s="157" t="s">
        <v>12</v>
      </c>
      <c r="D218" s="158"/>
      <c r="E218" s="158"/>
      <c r="F218" s="158"/>
      <c r="G218" s="144" t="e">
        <f t="shared" si="18"/>
        <v>#DIV/0!</v>
      </c>
      <c r="H218" s="158"/>
      <c r="I218" s="144" t="e">
        <f t="shared" si="19"/>
        <v>#DIV/0!</v>
      </c>
      <c r="K218" s="148">
        <f t="shared" si="20"/>
        <v>0</v>
      </c>
    </row>
    <row r="219" spans="1:11" ht="18" customHeight="1">
      <c r="A219" s="186"/>
      <c r="B219" s="187"/>
      <c r="C219" s="157" t="s">
        <v>14</v>
      </c>
      <c r="D219" s="158"/>
      <c r="E219" s="158"/>
      <c r="F219" s="158"/>
      <c r="G219" s="144" t="e">
        <f t="shared" si="18"/>
        <v>#DIV/0!</v>
      </c>
      <c r="H219" s="158"/>
      <c r="I219" s="144" t="e">
        <f t="shared" si="19"/>
        <v>#DIV/0!</v>
      </c>
      <c r="K219" s="148">
        <f t="shared" si="20"/>
        <v>0</v>
      </c>
    </row>
    <row r="220" spans="1:11" ht="18" customHeight="1">
      <c r="A220" s="186"/>
      <c r="B220" s="187"/>
      <c r="C220" s="157" t="s">
        <v>65</v>
      </c>
      <c r="D220" s="158"/>
      <c r="E220" s="158"/>
      <c r="F220" s="158"/>
      <c r="G220" s="144" t="e">
        <f t="shared" si="18"/>
        <v>#DIV/0!</v>
      </c>
      <c r="H220" s="158"/>
      <c r="I220" s="144" t="e">
        <f t="shared" si="19"/>
        <v>#DIV/0!</v>
      </c>
      <c r="K220" s="148">
        <f t="shared" si="20"/>
        <v>0</v>
      </c>
    </row>
    <row r="221" spans="1:11" ht="18" customHeight="1">
      <c r="A221" s="186"/>
      <c r="B221" s="187"/>
      <c r="C221" s="157" t="s">
        <v>15</v>
      </c>
      <c r="D221" s="158"/>
      <c r="E221" s="158"/>
      <c r="F221" s="158"/>
      <c r="G221" s="144" t="e">
        <f t="shared" si="18"/>
        <v>#DIV/0!</v>
      </c>
      <c r="H221" s="158"/>
      <c r="I221" s="144" t="e">
        <f t="shared" si="19"/>
        <v>#DIV/0!</v>
      </c>
      <c r="K221" s="148">
        <f t="shared" si="20"/>
        <v>0</v>
      </c>
    </row>
    <row r="222" spans="1:11" ht="18" customHeight="1">
      <c r="A222" s="186"/>
      <c r="B222" s="187"/>
      <c r="C222" s="157" t="s">
        <v>13</v>
      </c>
      <c r="D222" s="158"/>
      <c r="E222" s="158"/>
      <c r="F222" s="158"/>
      <c r="G222" s="144" t="e">
        <f t="shared" si="18"/>
        <v>#DIV/0!</v>
      </c>
      <c r="H222" s="158"/>
      <c r="I222" s="144" t="e">
        <f t="shared" si="19"/>
        <v>#DIV/0!</v>
      </c>
      <c r="K222" s="148">
        <f t="shared" si="20"/>
        <v>0</v>
      </c>
    </row>
    <row r="223" spans="1:11" ht="18" customHeight="1">
      <c r="A223" s="186">
        <v>35</v>
      </c>
      <c r="B223" s="187" t="s">
        <v>151</v>
      </c>
      <c r="C223" s="157" t="s">
        <v>11</v>
      </c>
      <c r="D223" s="158">
        <v>153</v>
      </c>
      <c r="E223" s="158">
        <v>153</v>
      </c>
      <c r="F223" s="158"/>
      <c r="G223" s="144">
        <f t="shared" si="18"/>
        <v>0</v>
      </c>
      <c r="H223" s="158">
        <v>153</v>
      </c>
      <c r="I223" s="144">
        <f t="shared" si="19"/>
        <v>100</v>
      </c>
      <c r="K223" s="148">
        <f t="shared" si="20"/>
        <v>153</v>
      </c>
    </row>
    <row r="224" spans="1:11" ht="18" customHeight="1">
      <c r="A224" s="186"/>
      <c r="B224" s="187"/>
      <c r="C224" s="157" t="s">
        <v>12</v>
      </c>
      <c r="D224" s="158">
        <v>153</v>
      </c>
      <c r="E224" s="158">
        <v>153</v>
      </c>
      <c r="F224" s="158"/>
      <c r="G224" s="144">
        <f t="shared" si="18"/>
        <v>0</v>
      </c>
      <c r="H224" s="158">
        <v>153</v>
      </c>
      <c r="I224" s="144">
        <f t="shared" si="19"/>
        <v>100</v>
      </c>
      <c r="K224" s="148">
        <f t="shared" si="20"/>
        <v>153</v>
      </c>
    </row>
    <row r="225" spans="1:11" ht="18" customHeight="1">
      <c r="A225" s="186"/>
      <c r="B225" s="187"/>
      <c r="C225" s="157" t="s">
        <v>14</v>
      </c>
      <c r="D225" s="158">
        <v>69</v>
      </c>
      <c r="E225" s="158">
        <v>69</v>
      </c>
      <c r="F225" s="158"/>
      <c r="G225" s="144">
        <f t="shared" si="18"/>
        <v>0</v>
      </c>
      <c r="H225" s="158">
        <v>69</v>
      </c>
      <c r="I225" s="144">
        <f t="shared" si="19"/>
        <v>100.00000000000001</v>
      </c>
      <c r="K225" s="148">
        <f t="shared" si="20"/>
        <v>69</v>
      </c>
    </row>
    <row r="226" spans="1:11" ht="18" customHeight="1">
      <c r="A226" s="186"/>
      <c r="B226" s="187"/>
      <c r="C226" s="157" t="s">
        <v>65</v>
      </c>
      <c r="D226" s="158">
        <v>69</v>
      </c>
      <c r="E226" s="158">
        <v>69</v>
      </c>
      <c r="F226" s="158"/>
      <c r="G226" s="144">
        <f t="shared" si="18"/>
        <v>0</v>
      </c>
      <c r="H226" s="158">
        <v>69</v>
      </c>
      <c r="I226" s="144">
        <f t="shared" si="19"/>
        <v>100.00000000000001</v>
      </c>
      <c r="K226" s="148">
        <f t="shared" si="20"/>
        <v>69</v>
      </c>
    </row>
    <row r="227" spans="1:11" ht="18" customHeight="1">
      <c r="A227" s="186"/>
      <c r="B227" s="187"/>
      <c r="C227" s="157" t="s">
        <v>15</v>
      </c>
      <c r="D227" s="158">
        <v>153</v>
      </c>
      <c r="E227" s="158">
        <v>153</v>
      </c>
      <c r="F227" s="158"/>
      <c r="G227" s="144">
        <f t="shared" si="18"/>
        <v>0</v>
      </c>
      <c r="H227" s="158">
        <v>153</v>
      </c>
      <c r="I227" s="144">
        <f t="shared" si="19"/>
        <v>100</v>
      </c>
      <c r="K227" s="148">
        <f t="shared" si="20"/>
        <v>153</v>
      </c>
    </row>
    <row r="228" spans="1:11" ht="18" customHeight="1">
      <c r="A228" s="186"/>
      <c r="B228" s="187"/>
      <c r="C228" s="157" t="s">
        <v>13</v>
      </c>
      <c r="D228" s="158">
        <v>153</v>
      </c>
      <c r="E228" s="158">
        <v>153</v>
      </c>
      <c r="F228" s="158"/>
      <c r="G228" s="144">
        <f t="shared" si="18"/>
        <v>0</v>
      </c>
      <c r="H228" s="158">
        <v>153</v>
      </c>
      <c r="I228" s="144">
        <f t="shared" si="19"/>
        <v>100</v>
      </c>
      <c r="K228" s="148">
        <f t="shared" si="20"/>
        <v>153</v>
      </c>
    </row>
    <row r="229" spans="1:11" ht="18" customHeight="1">
      <c r="A229" s="186">
        <v>35</v>
      </c>
      <c r="B229" s="187" t="s">
        <v>152</v>
      </c>
      <c r="C229" s="157" t="s">
        <v>11</v>
      </c>
      <c r="D229" s="164">
        <v>193</v>
      </c>
      <c r="E229" s="164">
        <v>193</v>
      </c>
      <c r="F229" s="164">
        <v>3</v>
      </c>
      <c r="G229" s="144">
        <f t="shared" si="18"/>
        <v>1.5544041450777202</v>
      </c>
      <c r="H229" s="164">
        <v>190</v>
      </c>
      <c r="I229" s="144">
        <f t="shared" si="19"/>
        <v>98.445595854922288</v>
      </c>
      <c r="K229" s="148">
        <f t="shared" si="20"/>
        <v>193</v>
      </c>
    </row>
    <row r="230" spans="1:11" ht="18" customHeight="1">
      <c r="A230" s="186"/>
      <c r="B230" s="187"/>
      <c r="C230" s="157" t="s">
        <v>12</v>
      </c>
      <c r="D230" s="164">
        <v>193</v>
      </c>
      <c r="E230" s="164">
        <v>193</v>
      </c>
      <c r="F230" s="164">
        <v>4</v>
      </c>
      <c r="G230" s="144">
        <f t="shared" si="18"/>
        <v>2.0725388601036272</v>
      </c>
      <c r="H230" s="164">
        <v>189</v>
      </c>
      <c r="I230" s="144">
        <f t="shared" si="19"/>
        <v>97.92746113989638</v>
      </c>
      <c r="K230" s="148">
        <f t="shared" si="20"/>
        <v>193</v>
      </c>
    </row>
    <row r="231" spans="1:11" ht="18" customHeight="1">
      <c r="A231" s="186"/>
      <c r="B231" s="187"/>
      <c r="C231" s="157" t="s">
        <v>14</v>
      </c>
      <c r="D231" s="158"/>
      <c r="E231" s="158"/>
      <c r="F231" s="158"/>
      <c r="G231" s="144" t="e">
        <f t="shared" si="18"/>
        <v>#DIV/0!</v>
      </c>
      <c r="H231" s="158"/>
      <c r="I231" s="144" t="e">
        <f t="shared" si="19"/>
        <v>#DIV/0!</v>
      </c>
      <c r="K231" s="148">
        <f t="shared" si="20"/>
        <v>0</v>
      </c>
    </row>
    <row r="232" spans="1:11" ht="18" customHeight="1">
      <c r="A232" s="186"/>
      <c r="B232" s="187"/>
      <c r="C232" s="157" t="s">
        <v>65</v>
      </c>
      <c r="D232" s="158"/>
      <c r="E232" s="158"/>
      <c r="F232" s="158"/>
      <c r="G232" s="144" t="e">
        <f t="shared" si="18"/>
        <v>#DIV/0!</v>
      </c>
      <c r="H232" s="158"/>
      <c r="I232" s="144" t="e">
        <f t="shared" si="19"/>
        <v>#DIV/0!</v>
      </c>
      <c r="K232" s="148">
        <f t="shared" si="20"/>
        <v>0</v>
      </c>
    </row>
    <row r="233" spans="1:11" ht="18" customHeight="1">
      <c r="A233" s="186"/>
      <c r="B233" s="187"/>
      <c r="C233" s="157" t="s">
        <v>15</v>
      </c>
      <c r="D233" s="158">
        <v>193</v>
      </c>
      <c r="E233" s="158">
        <v>193</v>
      </c>
      <c r="F233" s="158"/>
      <c r="G233" s="144">
        <f t="shared" si="18"/>
        <v>0</v>
      </c>
      <c r="H233" s="158">
        <v>193</v>
      </c>
      <c r="I233" s="144">
        <f t="shared" si="19"/>
        <v>100</v>
      </c>
      <c r="K233" s="148">
        <f t="shared" si="20"/>
        <v>193</v>
      </c>
    </row>
    <row r="234" spans="1:11" ht="18" customHeight="1">
      <c r="A234" s="186"/>
      <c r="B234" s="187"/>
      <c r="C234" s="157" t="s">
        <v>13</v>
      </c>
      <c r="D234" s="158"/>
      <c r="E234" s="158"/>
      <c r="F234" s="158"/>
      <c r="G234" s="144" t="e">
        <f t="shared" si="18"/>
        <v>#DIV/0!</v>
      </c>
      <c r="H234" s="158"/>
      <c r="I234" s="144" t="e">
        <f t="shared" si="19"/>
        <v>#DIV/0!</v>
      </c>
      <c r="K234" s="148">
        <f t="shared" si="20"/>
        <v>0</v>
      </c>
    </row>
  </sheetData>
  <mergeCells count="77">
    <mergeCell ref="A3:I3"/>
    <mergeCell ref="A4:I4"/>
    <mergeCell ref="A6:B6"/>
    <mergeCell ref="A7:B12"/>
    <mergeCell ref="A13:A18"/>
    <mergeCell ref="B13:B18"/>
    <mergeCell ref="A19:A24"/>
    <mergeCell ref="B19:B24"/>
    <mergeCell ref="A25:A30"/>
    <mergeCell ref="B25:B30"/>
    <mergeCell ref="A31:A36"/>
    <mergeCell ref="B31:B36"/>
    <mergeCell ref="A37:A42"/>
    <mergeCell ref="B37:B42"/>
    <mergeCell ref="A43:A48"/>
    <mergeCell ref="B43:B48"/>
    <mergeCell ref="A49:A54"/>
    <mergeCell ref="B49:B54"/>
    <mergeCell ref="A55:A60"/>
    <mergeCell ref="B55:B60"/>
    <mergeCell ref="A61:A66"/>
    <mergeCell ref="B61:B66"/>
    <mergeCell ref="A67:A72"/>
    <mergeCell ref="B67:B72"/>
    <mergeCell ref="A73:A78"/>
    <mergeCell ref="B73:B78"/>
    <mergeCell ref="A79:A84"/>
    <mergeCell ref="B79:B84"/>
    <mergeCell ref="A85:A90"/>
    <mergeCell ref="B85:B90"/>
    <mergeCell ref="A91:A96"/>
    <mergeCell ref="B91:B96"/>
    <mergeCell ref="A97:A102"/>
    <mergeCell ref="B97:B102"/>
    <mergeCell ref="A103:A108"/>
    <mergeCell ref="B103:B108"/>
    <mergeCell ref="A109:A114"/>
    <mergeCell ref="B109:B114"/>
    <mergeCell ref="A115:A120"/>
    <mergeCell ref="B115:B120"/>
    <mergeCell ref="A121:A126"/>
    <mergeCell ref="B121:B126"/>
    <mergeCell ref="A127:A132"/>
    <mergeCell ref="B127:B132"/>
    <mergeCell ref="A133:A138"/>
    <mergeCell ref="B133:B138"/>
    <mergeCell ref="A139:A144"/>
    <mergeCell ref="B139:B144"/>
    <mergeCell ref="A145:A150"/>
    <mergeCell ref="B145:B150"/>
    <mergeCell ref="A151:A156"/>
    <mergeCell ref="B151:B156"/>
    <mergeCell ref="A157:A162"/>
    <mergeCell ref="B157:B162"/>
    <mergeCell ref="A163:A168"/>
    <mergeCell ref="B163:B168"/>
    <mergeCell ref="A169:A174"/>
    <mergeCell ref="B169:B174"/>
    <mergeCell ref="A175:A180"/>
    <mergeCell ref="B175:B180"/>
    <mergeCell ref="A181:A186"/>
    <mergeCell ref="B181:B186"/>
    <mergeCell ref="A187:A192"/>
    <mergeCell ref="B187:B192"/>
    <mergeCell ref="A193:A198"/>
    <mergeCell ref="B193:B198"/>
    <mergeCell ref="A229:A234"/>
    <mergeCell ref="B229:B234"/>
    <mergeCell ref="A223:A228"/>
    <mergeCell ref="B223:B228"/>
    <mergeCell ref="A199:A204"/>
    <mergeCell ref="B199:B204"/>
    <mergeCell ref="A211:A216"/>
    <mergeCell ref="B211:B216"/>
    <mergeCell ref="A217:A222"/>
    <mergeCell ref="B217:B222"/>
    <mergeCell ref="A205:B210"/>
  </mergeCells>
  <pageMargins left="0.5" right="0.35433070866141703" top="0.47" bottom="0.26" header="0.43" footer="0.2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B8" sqref="B8"/>
    </sheetView>
  </sheetViews>
  <sheetFormatPr defaultColWidth="9" defaultRowHeight="15.75"/>
  <cols>
    <col min="1" max="1" width="5.5703125" style="86" customWidth="1"/>
    <col min="2" max="2" width="16.42578125" style="85" bestFit="1" customWidth="1"/>
    <col min="3" max="3" width="9.140625" style="86" customWidth="1"/>
    <col min="4" max="4" width="7.85546875" style="86" customWidth="1"/>
    <col min="5" max="5" width="8.7109375" style="86" bestFit="1" customWidth="1"/>
    <col min="6" max="6" width="8.42578125" style="86" bestFit="1" customWidth="1"/>
    <col min="7" max="7" width="8.7109375" style="86" bestFit="1" customWidth="1"/>
    <col min="8" max="8" width="8.42578125" style="86" bestFit="1" customWidth="1"/>
    <col min="9" max="9" width="4.28515625" style="86" customWidth="1"/>
    <col min="10" max="10" width="9.140625" style="86" bestFit="1" customWidth="1"/>
    <col min="11" max="16384" width="9" style="86"/>
  </cols>
  <sheetData>
    <row r="1" spans="1:10">
      <c r="A1" s="84" t="s">
        <v>16</v>
      </c>
    </row>
    <row r="2" spans="1:10" ht="5.25" customHeight="1"/>
    <row r="3" spans="1:10" ht="18">
      <c r="A3" s="203" t="s">
        <v>67</v>
      </c>
      <c r="B3" s="203"/>
      <c r="C3" s="203"/>
      <c r="D3" s="203"/>
      <c r="E3" s="203"/>
      <c r="F3" s="203"/>
      <c r="G3" s="203"/>
      <c r="H3" s="203"/>
    </row>
    <row r="4" spans="1:10" ht="18">
      <c r="A4" s="203" t="s">
        <v>68</v>
      </c>
      <c r="B4" s="203"/>
      <c r="C4" s="203"/>
      <c r="D4" s="203"/>
      <c r="E4" s="203"/>
      <c r="F4" s="203"/>
      <c r="G4" s="203"/>
      <c r="H4" s="203"/>
    </row>
    <row r="5" spans="1:10" ht="6.75" customHeight="1"/>
    <row r="6" spans="1:10" ht="47.25">
      <c r="A6" s="204" t="s">
        <v>18</v>
      </c>
      <c r="B6" s="204"/>
      <c r="C6" s="87" t="s">
        <v>0</v>
      </c>
      <c r="D6" s="87" t="s">
        <v>8</v>
      </c>
      <c r="E6" s="87" t="s">
        <v>9</v>
      </c>
      <c r="F6" s="87" t="s">
        <v>2</v>
      </c>
      <c r="G6" s="87" t="s">
        <v>10</v>
      </c>
      <c r="H6" s="87" t="s">
        <v>2</v>
      </c>
    </row>
    <row r="7" spans="1:10">
      <c r="A7" s="205" t="s">
        <v>20</v>
      </c>
      <c r="B7" s="206"/>
      <c r="C7" s="78">
        <f>SUM(C8:C39)</f>
        <v>44073</v>
      </c>
      <c r="D7" s="78">
        <f t="shared" ref="D7:E7" si="0">SUM(D8:D39)</f>
        <v>44071</v>
      </c>
      <c r="E7" s="78">
        <f t="shared" si="0"/>
        <v>1456</v>
      </c>
      <c r="F7" s="79">
        <f>E7/D7%</f>
        <v>3.3037598420730188</v>
      </c>
      <c r="G7" s="78">
        <f>SUM(G8:G39)</f>
        <v>42615</v>
      </c>
      <c r="H7" s="79">
        <f>G7/D7%</f>
        <v>96.696240157926979</v>
      </c>
      <c r="J7" s="86">
        <f>E7+G7</f>
        <v>44071</v>
      </c>
    </row>
    <row r="8" spans="1:10">
      <c r="A8" s="88">
        <v>1</v>
      </c>
      <c r="B8" s="89" t="s">
        <v>25</v>
      </c>
      <c r="C8" s="90">
        <v>248</v>
      </c>
      <c r="D8" s="90">
        <v>248</v>
      </c>
      <c r="E8" s="90">
        <v>10</v>
      </c>
      <c r="F8" s="91">
        <f>E8/D8%</f>
        <v>4.032258064516129</v>
      </c>
      <c r="G8" s="90">
        <v>238</v>
      </c>
      <c r="H8" s="91">
        <f>G8/D8%</f>
        <v>95.967741935483872</v>
      </c>
      <c r="J8" s="86">
        <f t="shared" ref="J8:J44" si="1">E8+G8</f>
        <v>248</v>
      </c>
    </row>
    <row r="9" spans="1:10">
      <c r="A9" s="88">
        <v>2</v>
      </c>
      <c r="B9" s="89" t="s">
        <v>26</v>
      </c>
      <c r="C9" s="92">
        <v>1501</v>
      </c>
      <c r="D9" s="92">
        <v>1501</v>
      </c>
      <c r="E9" s="92">
        <v>48</v>
      </c>
      <c r="F9" s="91">
        <f t="shared" ref="F9:F44" si="2">E9/D9%</f>
        <v>3.1978680879413726</v>
      </c>
      <c r="G9" s="92">
        <v>1453</v>
      </c>
      <c r="H9" s="91">
        <f t="shared" ref="H9:H44" si="3">G9/D9%</f>
        <v>96.802131912058627</v>
      </c>
      <c r="J9" s="86">
        <f t="shared" si="1"/>
        <v>1501</v>
      </c>
    </row>
    <row r="10" spans="1:10">
      <c r="A10" s="88">
        <v>3</v>
      </c>
      <c r="B10" s="89" t="s">
        <v>27</v>
      </c>
      <c r="C10" s="92">
        <v>1175</v>
      </c>
      <c r="D10" s="92">
        <v>1175</v>
      </c>
      <c r="E10" s="92">
        <v>77</v>
      </c>
      <c r="F10" s="91">
        <f t="shared" si="2"/>
        <v>6.5531914893617023</v>
      </c>
      <c r="G10" s="92">
        <v>1098</v>
      </c>
      <c r="H10" s="91">
        <f t="shared" si="3"/>
        <v>93.446808510638292</v>
      </c>
      <c r="J10" s="86">
        <f t="shared" si="1"/>
        <v>1175</v>
      </c>
    </row>
    <row r="11" spans="1:10">
      <c r="A11" s="88">
        <v>4</v>
      </c>
      <c r="B11" s="89" t="s">
        <v>28</v>
      </c>
      <c r="C11" s="92">
        <v>1029</v>
      </c>
      <c r="D11" s="92">
        <v>1029</v>
      </c>
      <c r="E11" s="92">
        <v>36</v>
      </c>
      <c r="F11" s="91">
        <f t="shared" si="2"/>
        <v>3.4985422740524785</v>
      </c>
      <c r="G11" s="92">
        <v>993</v>
      </c>
      <c r="H11" s="91">
        <f t="shared" si="3"/>
        <v>96.501457725947532</v>
      </c>
      <c r="J11" s="86">
        <f t="shared" si="1"/>
        <v>1029</v>
      </c>
    </row>
    <row r="12" spans="1:10" ht="31.5">
      <c r="A12" s="88">
        <v>5</v>
      </c>
      <c r="B12" s="93" t="s">
        <v>29</v>
      </c>
      <c r="C12" s="92">
        <v>1051</v>
      </c>
      <c r="D12" s="92">
        <v>1051</v>
      </c>
      <c r="E12" s="92">
        <v>50</v>
      </c>
      <c r="F12" s="91">
        <f t="shared" si="2"/>
        <v>4.7573739295908659</v>
      </c>
      <c r="G12" s="92">
        <v>1001</v>
      </c>
      <c r="H12" s="91">
        <f t="shared" si="3"/>
        <v>95.242626070409131</v>
      </c>
      <c r="J12" s="86">
        <f t="shared" si="1"/>
        <v>1051</v>
      </c>
    </row>
    <row r="13" spans="1:10">
      <c r="A13" s="88">
        <v>6</v>
      </c>
      <c r="B13" s="89" t="s">
        <v>30</v>
      </c>
      <c r="C13" s="92">
        <v>1355</v>
      </c>
      <c r="D13" s="92">
        <v>1355</v>
      </c>
      <c r="E13" s="92">
        <v>75</v>
      </c>
      <c r="F13" s="91">
        <f t="shared" si="2"/>
        <v>5.5350553505535052</v>
      </c>
      <c r="G13" s="92">
        <v>1280</v>
      </c>
      <c r="H13" s="91">
        <f t="shared" si="3"/>
        <v>94.464944649446494</v>
      </c>
      <c r="J13" s="86">
        <f t="shared" si="1"/>
        <v>1355</v>
      </c>
    </row>
    <row r="14" spans="1:10">
      <c r="A14" s="88">
        <v>7</v>
      </c>
      <c r="B14" s="89" t="s">
        <v>31</v>
      </c>
      <c r="C14" s="92">
        <v>1752</v>
      </c>
      <c r="D14" s="92">
        <v>1752</v>
      </c>
      <c r="E14" s="92">
        <v>29</v>
      </c>
      <c r="F14" s="91">
        <f t="shared" si="2"/>
        <v>1.6552511415525115</v>
      </c>
      <c r="G14" s="92">
        <v>1723</v>
      </c>
      <c r="H14" s="91">
        <f t="shared" si="3"/>
        <v>98.344748858447488</v>
      </c>
      <c r="J14" s="86">
        <f t="shared" si="1"/>
        <v>1752</v>
      </c>
    </row>
    <row r="15" spans="1:10">
      <c r="A15" s="88">
        <v>8</v>
      </c>
      <c r="B15" s="89" t="s">
        <v>32</v>
      </c>
      <c r="C15" s="92">
        <v>1095</v>
      </c>
      <c r="D15" s="92">
        <v>1095</v>
      </c>
      <c r="E15" s="92">
        <v>33</v>
      </c>
      <c r="F15" s="91">
        <f t="shared" si="2"/>
        <v>3.0136986301369864</v>
      </c>
      <c r="G15" s="92">
        <v>1062</v>
      </c>
      <c r="H15" s="91">
        <f t="shared" si="3"/>
        <v>96.986301369863014</v>
      </c>
      <c r="J15" s="86">
        <f t="shared" si="1"/>
        <v>1095</v>
      </c>
    </row>
    <row r="16" spans="1:10">
      <c r="A16" s="88">
        <v>9</v>
      </c>
      <c r="B16" s="89" t="s">
        <v>33</v>
      </c>
      <c r="C16" s="92">
        <v>912</v>
      </c>
      <c r="D16" s="92">
        <v>912</v>
      </c>
      <c r="E16" s="92">
        <v>36</v>
      </c>
      <c r="F16" s="91">
        <f t="shared" si="2"/>
        <v>3.9473684210526319</v>
      </c>
      <c r="G16" s="92">
        <v>876</v>
      </c>
      <c r="H16" s="91">
        <f t="shared" si="3"/>
        <v>96.05263157894737</v>
      </c>
      <c r="J16" s="86">
        <f t="shared" si="1"/>
        <v>912</v>
      </c>
    </row>
    <row r="17" spans="1:11">
      <c r="A17" s="88">
        <v>10</v>
      </c>
      <c r="B17" s="89" t="s">
        <v>34</v>
      </c>
      <c r="C17" s="92">
        <v>1500</v>
      </c>
      <c r="D17" s="92">
        <v>1500</v>
      </c>
      <c r="E17" s="92">
        <v>25</v>
      </c>
      <c r="F17" s="91">
        <f t="shared" si="2"/>
        <v>1.6666666666666667</v>
      </c>
      <c r="G17" s="92">
        <v>1475</v>
      </c>
      <c r="H17" s="91">
        <f t="shared" si="3"/>
        <v>98.333333333333329</v>
      </c>
      <c r="J17" s="86">
        <f t="shared" si="1"/>
        <v>1500</v>
      </c>
    </row>
    <row r="18" spans="1:11">
      <c r="A18" s="88">
        <v>11</v>
      </c>
      <c r="B18" s="89" t="s">
        <v>35</v>
      </c>
      <c r="C18" s="92">
        <v>865</v>
      </c>
      <c r="D18" s="92">
        <v>865</v>
      </c>
      <c r="E18" s="92">
        <v>23</v>
      </c>
      <c r="F18" s="91">
        <f t="shared" si="2"/>
        <v>2.6589595375722541</v>
      </c>
      <c r="G18" s="92">
        <v>842</v>
      </c>
      <c r="H18" s="91">
        <f t="shared" si="3"/>
        <v>97.341040462427742</v>
      </c>
      <c r="J18" s="86">
        <f t="shared" si="1"/>
        <v>865</v>
      </c>
    </row>
    <row r="19" spans="1:11">
      <c r="A19" s="88">
        <v>12</v>
      </c>
      <c r="B19" s="89" t="s">
        <v>36</v>
      </c>
      <c r="C19" s="92">
        <v>1117</v>
      </c>
      <c r="D19" s="92">
        <v>1115</v>
      </c>
      <c r="E19" s="92">
        <v>12</v>
      </c>
      <c r="F19" s="91">
        <f t="shared" si="2"/>
        <v>1.0762331838565022</v>
      </c>
      <c r="G19" s="92">
        <v>1103</v>
      </c>
      <c r="H19" s="91">
        <f t="shared" si="3"/>
        <v>98.923766816143498</v>
      </c>
      <c r="J19" s="86">
        <f t="shared" si="1"/>
        <v>1115</v>
      </c>
      <c r="K19" s="86" t="s">
        <v>155</v>
      </c>
    </row>
    <row r="20" spans="1:11">
      <c r="A20" s="88">
        <v>13</v>
      </c>
      <c r="B20" s="89" t="s">
        <v>37</v>
      </c>
      <c r="C20" s="92">
        <v>1215</v>
      </c>
      <c r="D20" s="92">
        <v>1215</v>
      </c>
      <c r="E20" s="92">
        <v>21</v>
      </c>
      <c r="F20" s="91">
        <f t="shared" si="2"/>
        <v>1.728395061728395</v>
      </c>
      <c r="G20" s="92">
        <v>1194</v>
      </c>
      <c r="H20" s="91">
        <f t="shared" si="3"/>
        <v>98.271604938271608</v>
      </c>
      <c r="J20" s="86">
        <f t="shared" si="1"/>
        <v>1215</v>
      </c>
    </row>
    <row r="21" spans="1:11">
      <c r="A21" s="88">
        <v>14</v>
      </c>
      <c r="B21" s="89" t="s">
        <v>38</v>
      </c>
      <c r="C21" s="92">
        <v>1019</v>
      </c>
      <c r="D21" s="92">
        <v>1019</v>
      </c>
      <c r="E21" s="92">
        <v>20</v>
      </c>
      <c r="F21" s="91">
        <f t="shared" si="2"/>
        <v>1.9627085377821394</v>
      </c>
      <c r="G21" s="92">
        <v>999</v>
      </c>
      <c r="H21" s="91">
        <f t="shared" si="3"/>
        <v>98.037291462217866</v>
      </c>
      <c r="J21" s="86">
        <f t="shared" si="1"/>
        <v>1019</v>
      </c>
    </row>
    <row r="22" spans="1:11">
      <c r="A22" s="88">
        <v>15</v>
      </c>
      <c r="B22" s="89" t="s">
        <v>57</v>
      </c>
      <c r="C22" s="92">
        <v>1031</v>
      </c>
      <c r="D22" s="92">
        <v>1031</v>
      </c>
      <c r="E22" s="92">
        <v>46</v>
      </c>
      <c r="F22" s="91">
        <f t="shared" si="2"/>
        <v>4.4616876818622693</v>
      </c>
      <c r="G22" s="92">
        <v>985</v>
      </c>
      <c r="H22" s="91">
        <f t="shared" si="3"/>
        <v>95.538312318137727</v>
      </c>
      <c r="J22" s="86">
        <f t="shared" si="1"/>
        <v>1031</v>
      </c>
    </row>
    <row r="23" spans="1:11">
      <c r="A23" s="88">
        <v>16</v>
      </c>
      <c r="B23" s="94" t="s">
        <v>39</v>
      </c>
      <c r="C23" s="92">
        <v>2690</v>
      </c>
      <c r="D23" s="92">
        <v>2690</v>
      </c>
      <c r="E23" s="92">
        <v>114</v>
      </c>
      <c r="F23" s="91">
        <f t="shared" si="2"/>
        <v>4.2379182156133828</v>
      </c>
      <c r="G23" s="92">
        <v>2576</v>
      </c>
      <c r="H23" s="91">
        <f t="shared" si="3"/>
        <v>95.762081784386623</v>
      </c>
      <c r="J23" s="86">
        <f t="shared" si="1"/>
        <v>2690</v>
      </c>
    </row>
    <row r="24" spans="1:11">
      <c r="A24" s="88">
        <v>17</v>
      </c>
      <c r="B24" s="94" t="s">
        <v>40</v>
      </c>
      <c r="C24" s="92">
        <v>972</v>
      </c>
      <c r="D24" s="92">
        <v>972</v>
      </c>
      <c r="E24" s="92">
        <v>15</v>
      </c>
      <c r="F24" s="91">
        <f t="shared" si="2"/>
        <v>1.5432098765432098</v>
      </c>
      <c r="G24" s="92">
        <v>957</v>
      </c>
      <c r="H24" s="91">
        <f t="shared" si="3"/>
        <v>98.456790123456784</v>
      </c>
      <c r="J24" s="86">
        <f t="shared" si="1"/>
        <v>972</v>
      </c>
    </row>
    <row r="25" spans="1:11">
      <c r="A25" s="88">
        <v>18</v>
      </c>
      <c r="B25" s="89" t="s">
        <v>41</v>
      </c>
      <c r="C25" s="92">
        <v>1121</v>
      </c>
      <c r="D25" s="92">
        <v>1121</v>
      </c>
      <c r="E25" s="92">
        <v>32</v>
      </c>
      <c r="F25" s="91">
        <f t="shared" si="2"/>
        <v>2.854594112399643</v>
      </c>
      <c r="G25" s="92">
        <v>1089</v>
      </c>
      <c r="H25" s="91">
        <f t="shared" si="3"/>
        <v>97.145405887600347</v>
      </c>
      <c r="J25" s="86">
        <f t="shared" si="1"/>
        <v>1121</v>
      </c>
    </row>
    <row r="26" spans="1:11">
      <c r="A26" s="88">
        <v>19</v>
      </c>
      <c r="B26" s="89" t="s">
        <v>42</v>
      </c>
      <c r="C26" s="92">
        <v>859</v>
      </c>
      <c r="D26" s="92">
        <v>859</v>
      </c>
      <c r="E26" s="92">
        <v>28</v>
      </c>
      <c r="F26" s="91">
        <f t="shared" si="2"/>
        <v>3.2596041909196742</v>
      </c>
      <c r="G26" s="92">
        <v>831</v>
      </c>
      <c r="H26" s="91">
        <f t="shared" si="3"/>
        <v>96.740395809080326</v>
      </c>
      <c r="J26" s="86">
        <f t="shared" si="1"/>
        <v>859</v>
      </c>
    </row>
    <row r="27" spans="1:11">
      <c r="A27" s="88">
        <v>20</v>
      </c>
      <c r="B27" s="89" t="s">
        <v>43</v>
      </c>
      <c r="C27" s="92">
        <v>668</v>
      </c>
      <c r="D27" s="92">
        <v>668</v>
      </c>
      <c r="E27" s="92">
        <v>24</v>
      </c>
      <c r="F27" s="91">
        <f t="shared" si="2"/>
        <v>3.5928143712574854</v>
      </c>
      <c r="G27" s="92">
        <v>644</v>
      </c>
      <c r="H27" s="91">
        <f t="shared" si="3"/>
        <v>96.407185628742525</v>
      </c>
      <c r="J27" s="86">
        <f t="shared" si="1"/>
        <v>668</v>
      </c>
    </row>
    <row r="28" spans="1:11">
      <c r="A28" s="88">
        <v>21</v>
      </c>
      <c r="B28" s="89" t="s">
        <v>44</v>
      </c>
      <c r="C28" s="92">
        <v>675</v>
      </c>
      <c r="D28" s="92">
        <v>675</v>
      </c>
      <c r="E28" s="92">
        <v>37</v>
      </c>
      <c r="F28" s="91">
        <f t="shared" si="2"/>
        <v>5.4814814814814818</v>
      </c>
      <c r="G28" s="92">
        <v>638</v>
      </c>
      <c r="H28" s="91">
        <f t="shared" si="3"/>
        <v>94.518518518518519</v>
      </c>
      <c r="J28" s="86">
        <f t="shared" si="1"/>
        <v>675</v>
      </c>
    </row>
    <row r="29" spans="1:11">
      <c r="A29" s="88">
        <v>22</v>
      </c>
      <c r="B29" s="89" t="s">
        <v>45</v>
      </c>
      <c r="C29" s="92">
        <v>1061</v>
      </c>
      <c r="D29" s="92">
        <v>1061</v>
      </c>
      <c r="E29" s="92">
        <v>38</v>
      </c>
      <c r="F29" s="91">
        <f t="shared" si="2"/>
        <v>3.581526861451461</v>
      </c>
      <c r="G29" s="92">
        <v>1023</v>
      </c>
      <c r="H29" s="91">
        <f t="shared" si="3"/>
        <v>96.418473138548549</v>
      </c>
      <c r="J29" s="86">
        <f t="shared" si="1"/>
        <v>1061</v>
      </c>
    </row>
    <row r="30" spans="1:11">
      <c r="A30" s="88">
        <v>23</v>
      </c>
      <c r="B30" s="89" t="s">
        <v>46</v>
      </c>
      <c r="C30" s="92">
        <v>1373</v>
      </c>
      <c r="D30" s="92">
        <v>1373</v>
      </c>
      <c r="E30" s="92">
        <v>90</v>
      </c>
      <c r="F30" s="91">
        <f t="shared" si="2"/>
        <v>6.5549890750182085</v>
      </c>
      <c r="G30" s="92">
        <v>1283</v>
      </c>
      <c r="H30" s="91">
        <f t="shared" si="3"/>
        <v>93.445010924981787</v>
      </c>
      <c r="J30" s="86">
        <f t="shared" si="1"/>
        <v>1373</v>
      </c>
    </row>
    <row r="31" spans="1:11">
      <c r="A31" s="88">
        <v>24</v>
      </c>
      <c r="B31" s="89" t="s">
        <v>47</v>
      </c>
      <c r="C31" s="92">
        <v>1651</v>
      </c>
      <c r="D31" s="92">
        <v>1651</v>
      </c>
      <c r="E31" s="92">
        <v>103</v>
      </c>
      <c r="F31" s="91">
        <f t="shared" si="2"/>
        <v>6.2386432465172614</v>
      </c>
      <c r="G31" s="92">
        <v>1548</v>
      </c>
      <c r="H31" s="91">
        <f t="shared" si="3"/>
        <v>93.76135675348273</v>
      </c>
      <c r="J31" s="86">
        <f t="shared" si="1"/>
        <v>1651</v>
      </c>
    </row>
    <row r="32" spans="1:11">
      <c r="A32" s="88">
        <v>25</v>
      </c>
      <c r="B32" s="89" t="s">
        <v>48</v>
      </c>
      <c r="C32" s="92">
        <v>1524</v>
      </c>
      <c r="D32" s="92">
        <v>1524</v>
      </c>
      <c r="E32" s="92">
        <v>72</v>
      </c>
      <c r="F32" s="91">
        <f t="shared" si="2"/>
        <v>4.7244094488188972</v>
      </c>
      <c r="G32" s="92">
        <v>1452</v>
      </c>
      <c r="H32" s="91">
        <f t="shared" si="3"/>
        <v>95.275590551181097</v>
      </c>
      <c r="J32" s="86">
        <f t="shared" si="1"/>
        <v>1524</v>
      </c>
    </row>
    <row r="33" spans="1:10">
      <c r="A33" s="88">
        <v>26</v>
      </c>
      <c r="B33" s="89" t="s">
        <v>50</v>
      </c>
      <c r="C33" s="92">
        <v>1303</v>
      </c>
      <c r="D33" s="92">
        <v>1303</v>
      </c>
      <c r="E33" s="92">
        <v>35</v>
      </c>
      <c r="F33" s="91">
        <f t="shared" si="2"/>
        <v>2.6861089792785879</v>
      </c>
      <c r="G33" s="92">
        <v>1268</v>
      </c>
      <c r="H33" s="91">
        <f t="shared" si="3"/>
        <v>97.313891020721414</v>
      </c>
      <c r="J33" s="86">
        <f t="shared" si="1"/>
        <v>1303</v>
      </c>
    </row>
    <row r="34" spans="1:10">
      <c r="A34" s="88">
        <v>27</v>
      </c>
      <c r="B34" s="89" t="s">
        <v>52</v>
      </c>
      <c r="C34" s="92">
        <v>2665</v>
      </c>
      <c r="D34" s="92">
        <v>2665</v>
      </c>
      <c r="E34" s="92">
        <v>33</v>
      </c>
      <c r="F34" s="91">
        <f t="shared" si="2"/>
        <v>1.2382739212007505</v>
      </c>
      <c r="G34" s="92">
        <v>2632</v>
      </c>
      <c r="H34" s="91">
        <f t="shared" si="3"/>
        <v>98.761726078799256</v>
      </c>
      <c r="J34" s="86">
        <f t="shared" si="1"/>
        <v>2665</v>
      </c>
    </row>
    <row r="35" spans="1:10">
      <c r="A35" s="88">
        <v>28</v>
      </c>
      <c r="B35" s="89" t="s">
        <v>53</v>
      </c>
      <c r="C35" s="92">
        <v>2633</v>
      </c>
      <c r="D35" s="92">
        <v>2633</v>
      </c>
      <c r="E35" s="92">
        <v>109</v>
      </c>
      <c r="F35" s="91">
        <f t="shared" si="2"/>
        <v>4.1397645271553367</v>
      </c>
      <c r="G35" s="92">
        <v>2524</v>
      </c>
      <c r="H35" s="91">
        <f t="shared" si="3"/>
        <v>95.860235472844664</v>
      </c>
      <c r="J35" s="86">
        <f t="shared" si="1"/>
        <v>2633</v>
      </c>
    </row>
    <row r="36" spans="1:10">
      <c r="A36" s="88">
        <v>29</v>
      </c>
      <c r="B36" s="89" t="s">
        <v>54</v>
      </c>
      <c r="C36" s="92">
        <v>1871</v>
      </c>
      <c r="D36" s="92">
        <v>1871</v>
      </c>
      <c r="E36" s="92">
        <v>52</v>
      </c>
      <c r="F36" s="91">
        <f t="shared" si="2"/>
        <v>2.7792624265098875</v>
      </c>
      <c r="G36" s="92">
        <v>1819</v>
      </c>
      <c r="H36" s="91">
        <f t="shared" si="3"/>
        <v>97.220737573490112</v>
      </c>
      <c r="J36" s="86">
        <f t="shared" si="1"/>
        <v>1871</v>
      </c>
    </row>
    <row r="37" spans="1:10">
      <c r="A37" s="88">
        <v>30</v>
      </c>
      <c r="B37" s="89" t="s">
        <v>58</v>
      </c>
      <c r="C37" s="95">
        <v>1925</v>
      </c>
      <c r="D37" s="95">
        <v>1925</v>
      </c>
      <c r="E37" s="95">
        <v>48</v>
      </c>
      <c r="F37" s="91">
        <f t="shared" si="2"/>
        <v>2.4935064935064934</v>
      </c>
      <c r="G37" s="95">
        <v>1877</v>
      </c>
      <c r="H37" s="91">
        <f t="shared" si="3"/>
        <v>97.506493506493513</v>
      </c>
      <c r="J37" s="86">
        <f t="shared" si="1"/>
        <v>1925</v>
      </c>
    </row>
    <row r="38" spans="1:10" ht="31.5">
      <c r="A38" s="88">
        <v>31</v>
      </c>
      <c r="B38" s="93" t="s">
        <v>55</v>
      </c>
      <c r="C38" s="92">
        <v>1896</v>
      </c>
      <c r="D38" s="92">
        <v>1896</v>
      </c>
      <c r="E38" s="92">
        <v>45</v>
      </c>
      <c r="F38" s="91">
        <f t="shared" si="2"/>
        <v>2.3734177215189871</v>
      </c>
      <c r="G38" s="92">
        <v>1851</v>
      </c>
      <c r="H38" s="91">
        <f t="shared" si="3"/>
        <v>97.62658227848101</v>
      </c>
      <c r="J38" s="86">
        <f t="shared" si="1"/>
        <v>1896</v>
      </c>
    </row>
    <row r="39" spans="1:10" ht="31.5">
      <c r="A39" s="88">
        <v>32</v>
      </c>
      <c r="B39" s="96" t="s">
        <v>56</v>
      </c>
      <c r="C39" s="92">
        <v>2321</v>
      </c>
      <c r="D39" s="92">
        <v>2321</v>
      </c>
      <c r="E39" s="92">
        <v>40</v>
      </c>
      <c r="F39" s="91">
        <f t="shared" si="2"/>
        <v>1.7233950883239981</v>
      </c>
      <c r="G39" s="92">
        <v>2281</v>
      </c>
      <c r="H39" s="91">
        <f t="shared" si="3"/>
        <v>98.276604911676003</v>
      </c>
      <c r="J39" s="86">
        <f t="shared" si="1"/>
        <v>2321</v>
      </c>
    </row>
    <row r="40" spans="1:10">
      <c r="A40" s="207" t="s">
        <v>156</v>
      </c>
      <c r="B40" s="208"/>
      <c r="C40" s="97">
        <f>SUM(C41:C44)</f>
        <v>346</v>
      </c>
      <c r="D40" s="97">
        <f t="shared" ref="D40:G40" si="4">SUM(D41:D44)</f>
        <v>346</v>
      </c>
      <c r="E40" s="97">
        <f t="shared" si="4"/>
        <v>3</v>
      </c>
      <c r="F40" s="98">
        <f t="shared" si="2"/>
        <v>0.86705202312138729</v>
      </c>
      <c r="G40" s="97">
        <f t="shared" si="4"/>
        <v>343</v>
      </c>
      <c r="H40" s="98">
        <f t="shared" si="3"/>
        <v>99.132947976878611</v>
      </c>
      <c r="J40" s="86">
        <f t="shared" si="1"/>
        <v>346</v>
      </c>
    </row>
    <row r="41" spans="1:10">
      <c r="A41" s="88">
        <v>33</v>
      </c>
      <c r="B41" s="89" t="s">
        <v>62</v>
      </c>
      <c r="C41" s="99"/>
      <c r="D41" s="99"/>
      <c r="E41" s="99"/>
      <c r="F41" s="91" t="e">
        <f t="shared" si="2"/>
        <v>#DIV/0!</v>
      </c>
      <c r="G41" s="99"/>
      <c r="H41" s="91" t="e">
        <f t="shared" si="3"/>
        <v>#DIV/0!</v>
      </c>
      <c r="J41" s="86">
        <f t="shared" si="1"/>
        <v>0</v>
      </c>
    </row>
    <row r="42" spans="1:10">
      <c r="A42" s="88">
        <v>34</v>
      </c>
      <c r="B42" s="89" t="s">
        <v>61</v>
      </c>
      <c r="C42" s="99"/>
      <c r="D42" s="99"/>
      <c r="E42" s="99"/>
      <c r="F42" s="91" t="e">
        <f t="shared" si="2"/>
        <v>#DIV/0!</v>
      </c>
      <c r="G42" s="99"/>
      <c r="H42" s="91" t="e">
        <f t="shared" si="3"/>
        <v>#DIV/0!</v>
      </c>
      <c r="J42" s="86">
        <f t="shared" si="1"/>
        <v>0</v>
      </c>
    </row>
    <row r="43" spans="1:10">
      <c r="A43" s="88">
        <v>35</v>
      </c>
      <c r="B43" s="89" t="s">
        <v>60</v>
      </c>
      <c r="C43" s="99">
        <v>153</v>
      </c>
      <c r="D43" s="99">
        <v>153</v>
      </c>
      <c r="E43" s="99"/>
      <c r="F43" s="91">
        <f t="shared" si="2"/>
        <v>0</v>
      </c>
      <c r="G43" s="99">
        <v>153</v>
      </c>
      <c r="H43" s="91">
        <f t="shared" si="3"/>
        <v>100</v>
      </c>
      <c r="J43" s="86">
        <f t="shared" si="1"/>
        <v>153</v>
      </c>
    </row>
    <row r="44" spans="1:10">
      <c r="A44" s="100">
        <v>36</v>
      </c>
      <c r="B44" s="89" t="s">
        <v>59</v>
      </c>
      <c r="C44" s="99">
        <v>193</v>
      </c>
      <c r="D44" s="99">
        <v>193</v>
      </c>
      <c r="E44" s="99">
        <v>3</v>
      </c>
      <c r="F44" s="91">
        <f t="shared" si="2"/>
        <v>1.5544041450777202</v>
      </c>
      <c r="G44" s="99">
        <v>190</v>
      </c>
      <c r="H44" s="91">
        <f t="shared" si="3"/>
        <v>98.445595854922288</v>
      </c>
      <c r="J44" s="86">
        <f t="shared" si="1"/>
        <v>193</v>
      </c>
    </row>
  </sheetData>
  <mergeCells count="5">
    <mergeCell ref="A3:H3"/>
    <mergeCell ref="A4:H4"/>
    <mergeCell ref="A6:B6"/>
    <mergeCell ref="A7:B7"/>
    <mergeCell ref="A40:B40"/>
  </mergeCells>
  <pageMargins left="0.98" right="0.7" top="0.72" bottom="0.52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sqref="A1:XFD1048576"/>
    </sheetView>
  </sheetViews>
  <sheetFormatPr defaultColWidth="9" defaultRowHeight="15.75"/>
  <cols>
    <col min="1" max="1" width="5.42578125" style="86" customWidth="1"/>
    <col min="2" max="2" width="17.28515625" style="85" customWidth="1"/>
    <col min="3" max="3" width="9" style="86" customWidth="1"/>
    <col min="4" max="4" width="8.7109375" style="86" customWidth="1"/>
    <col min="5" max="5" width="9.42578125" style="86" customWidth="1"/>
    <col min="6" max="6" width="8.42578125" style="86" bestFit="1" customWidth="1"/>
    <col min="7" max="7" width="9.42578125" style="86" customWidth="1"/>
    <col min="8" max="8" width="8.42578125" style="86" bestFit="1" customWidth="1"/>
    <col min="9" max="9" width="5.5703125" style="86" customWidth="1"/>
    <col min="10" max="16384" width="9" style="86"/>
  </cols>
  <sheetData>
    <row r="1" spans="1:11">
      <c r="A1" s="84" t="s">
        <v>16</v>
      </c>
    </row>
    <row r="2" spans="1:11" ht="5.25" customHeight="1"/>
    <row r="3" spans="1:11" ht="18">
      <c r="A3" s="203" t="s">
        <v>69</v>
      </c>
      <c r="B3" s="203"/>
      <c r="C3" s="203"/>
      <c r="D3" s="203"/>
      <c r="E3" s="203"/>
      <c r="F3" s="203"/>
      <c r="G3" s="203"/>
      <c r="H3" s="203"/>
    </row>
    <row r="4" spans="1:11" ht="18">
      <c r="A4" s="203" t="s">
        <v>68</v>
      </c>
      <c r="B4" s="203"/>
      <c r="C4" s="203"/>
      <c r="D4" s="203"/>
      <c r="E4" s="203"/>
      <c r="F4" s="203"/>
      <c r="G4" s="203"/>
      <c r="H4" s="203"/>
    </row>
    <row r="5" spans="1:11" ht="6.75" customHeight="1"/>
    <row r="6" spans="1:11" ht="47.25">
      <c r="A6" s="204" t="s">
        <v>18</v>
      </c>
      <c r="B6" s="204"/>
      <c r="C6" s="87" t="s">
        <v>0</v>
      </c>
      <c r="D6" s="87" t="s">
        <v>8</v>
      </c>
      <c r="E6" s="87" t="s">
        <v>9</v>
      </c>
      <c r="F6" s="87" t="s">
        <v>2</v>
      </c>
      <c r="G6" s="87" t="s">
        <v>10</v>
      </c>
      <c r="H6" s="87" t="s">
        <v>2</v>
      </c>
    </row>
    <row r="7" spans="1:11">
      <c r="A7" s="205" t="s">
        <v>20</v>
      </c>
      <c r="B7" s="206"/>
      <c r="C7" s="78">
        <f>SUM(C8:C39)</f>
        <v>44853</v>
      </c>
      <c r="D7" s="78">
        <f t="shared" ref="D7:E7" si="0">SUM(D8:D39)</f>
        <v>44851</v>
      </c>
      <c r="E7" s="78">
        <f t="shared" si="0"/>
        <v>1282</v>
      </c>
      <c r="F7" s="79">
        <f>E7/D7%</f>
        <v>2.8583532139751622</v>
      </c>
      <c r="G7" s="78">
        <f>SUM(G8:G39)</f>
        <v>43569</v>
      </c>
      <c r="H7" s="79">
        <f>G7/D7%</f>
        <v>97.141646786024836</v>
      </c>
      <c r="J7" s="86">
        <f>E7+G7</f>
        <v>44851</v>
      </c>
      <c r="K7" s="86" t="s">
        <v>155</v>
      </c>
    </row>
    <row r="8" spans="1:11">
      <c r="A8" s="88">
        <v>1</v>
      </c>
      <c r="B8" s="89" t="s">
        <v>25</v>
      </c>
      <c r="C8" s="101">
        <v>1028</v>
      </c>
      <c r="D8" s="101">
        <v>1028</v>
      </c>
      <c r="E8" s="101">
        <v>22</v>
      </c>
      <c r="F8" s="80">
        <f>E8/D8%</f>
        <v>2.1400778210116731</v>
      </c>
      <c r="G8" s="101">
        <v>1006</v>
      </c>
      <c r="H8" s="80">
        <f>G8/D8%</f>
        <v>97.859922178988327</v>
      </c>
      <c r="J8" s="86">
        <f t="shared" ref="J8:J44" si="1">E8+G8</f>
        <v>1028</v>
      </c>
    </row>
    <row r="9" spans="1:11">
      <c r="A9" s="88">
        <v>2</v>
      </c>
      <c r="B9" s="89" t="s">
        <v>26</v>
      </c>
      <c r="C9" s="77">
        <v>1501</v>
      </c>
      <c r="D9" s="77">
        <v>1501</v>
      </c>
      <c r="E9" s="77">
        <v>64</v>
      </c>
      <c r="F9" s="80">
        <f t="shared" ref="F9:F44" si="2">E9/D9%</f>
        <v>4.2638241172551634</v>
      </c>
      <c r="G9" s="77">
        <v>1437</v>
      </c>
      <c r="H9" s="80">
        <f t="shared" ref="H9:H44" si="3">G9/D9%</f>
        <v>95.736175882744831</v>
      </c>
      <c r="J9" s="86">
        <f t="shared" si="1"/>
        <v>1501</v>
      </c>
    </row>
    <row r="10" spans="1:11">
      <c r="A10" s="88">
        <v>3</v>
      </c>
      <c r="B10" s="89" t="s">
        <v>27</v>
      </c>
      <c r="C10" s="77">
        <v>1175</v>
      </c>
      <c r="D10" s="77">
        <v>1175</v>
      </c>
      <c r="E10" s="77">
        <v>40</v>
      </c>
      <c r="F10" s="80">
        <f t="shared" si="2"/>
        <v>3.4042553191489362</v>
      </c>
      <c r="G10" s="77">
        <v>1135</v>
      </c>
      <c r="H10" s="80">
        <f t="shared" si="3"/>
        <v>96.59574468085107</v>
      </c>
      <c r="J10" s="86">
        <f t="shared" si="1"/>
        <v>1175</v>
      </c>
    </row>
    <row r="11" spans="1:11">
      <c r="A11" s="88">
        <v>4</v>
      </c>
      <c r="B11" s="89" t="s">
        <v>28</v>
      </c>
      <c r="C11" s="77">
        <v>1029</v>
      </c>
      <c r="D11" s="77">
        <v>1029</v>
      </c>
      <c r="E11" s="77">
        <v>24</v>
      </c>
      <c r="F11" s="80">
        <f t="shared" si="2"/>
        <v>2.3323615160349855</v>
      </c>
      <c r="G11" s="77">
        <v>1005</v>
      </c>
      <c r="H11" s="80">
        <f t="shared" si="3"/>
        <v>97.667638483965021</v>
      </c>
      <c r="J11" s="86">
        <f t="shared" si="1"/>
        <v>1029</v>
      </c>
    </row>
    <row r="12" spans="1:11" ht="31.5">
      <c r="A12" s="88">
        <v>5</v>
      </c>
      <c r="B12" s="93" t="s">
        <v>29</v>
      </c>
      <c r="C12" s="77">
        <v>1051</v>
      </c>
      <c r="D12" s="77">
        <v>1051</v>
      </c>
      <c r="E12" s="77">
        <v>45</v>
      </c>
      <c r="F12" s="80">
        <f t="shared" si="2"/>
        <v>4.2816365366317797</v>
      </c>
      <c r="G12" s="77">
        <v>1006</v>
      </c>
      <c r="H12" s="80">
        <f t="shared" si="3"/>
        <v>95.71836346336822</v>
      </c>
      <c r="J12" s="86">
        <f t="shared" si="1"/>
        <v>1051</v>
      </c>
    </row>
    <row r="13" spans="1:11">
      <c r="A13" s="88">
        <v>6</v>
      </c>
      <c r="B13" s="89" t="s">
        <v>30</v>
      </c>
      <c r="C13" s="77">
        <v>1355</v>
      </c>
      <c r="D13" s="77">
        <v>1355</v>
      </c>
      <c r="E13" s="77">
        <v>41</v>
      </c>
      <c r="F13" s="80">
        <f t="shared" si="2"/>
        <v>3.0258302583025829</v>
      </c>
      <c r="G13" s="77">
        <v>1314</v>
      </c>
      <c r="H13" s="80">
        <f t="shared" si="3"/>
        <v>96.974169741697409</v>
      </c>
      <c r="J13" s="86">
        <f t="shared" si="1"/>
        <v>1355</v>
      </c>
    </row>
    <row r="14" spans="1:11">
      <c r="A14" s="88">
        <v>7</v>
      </c>
      <c r="B14" s="89" t="s">
        <v>31</v>
      </c>
      <c r="C14" s="77">
        <v>1752</v>
      </c>
      <c r="D14" s="77">
        <v>1752</v>
      </c>
      <c r="E14" s="77">
        <v>35</v>
      </c>
      <c r="F14" s="80">
        <f t="shared" si="2"/>
        <v>1.9977168949771691</v>
      </c>
      <c r="G14" s="77">
        <v>1717</v>
      </c>
      <c r="H14" s="80">
        <f t="shared" si="3"/>
        <v>98.00228310502284</v>
      </c>
      <c r="J14" s="86">
        <f t="shared" si="1"/>
        <v>1752</v>
      </c>
    </row>
    <row r="15" spans="1:11">
      <c r="A15" s="88">
        <v>8</v>
      </c>
      <c r="B15" s="89" t="s">
        <v>32</v>
      </c>
      <c r="C15" s="77">
        <v>1095</v>
      </c>
      <c r="D15" s="77">
        <v>1095</v>
      </c>
      <c r="E15" s="77">
        <v>27</v>
      </c>
      <c r="F15" s="80">
        <f t="shared" si="2"/>
        <v>2.4657534246575343</v>
      </c>
      <c r="G15" s="77">
        <v>1068</v>
      </c>
      <c r="H15" s="80">
        <f t="shared" si="3"/>
        <v>97.534246575342479</v>
      </c>
      <c r="J15" s="86">
        <f t="shared" si="1"/>
        <v>1095</v>
      </c>
    </row>
    <row r="16" spans="1:11">
      <c r="A16" s="88">
        <v>9</v>
      </c>
      <c r="B16" s="89" t="s">
        <v>33</v>
      </c>
      <c r="C16" s="77">
        <v>912</v>
      </c>
      <c r="D16" s="77">
        <v>912</v>
      </c>
      <c r="E16" s="77">
        <v>25</v>
      </c>
      <c r="F16" s="80">
        <f t="shared" si="2"/>
        <v>2.7412280701754388</v>
      </c>
      <c r="G16" s="77">
        <v>887</v>
      </c>
      <c r="H16" s="80">
        <f t="shared" si="3"/>
        <v>97.258771929824576</v>
      </c>
      <c r="J16" s="86">
        <f t="shared" si="1"/>
        <v>912</v>
      </c>
    </row>
    <row r="17" spans="1:11">
      <c r="A17" s="88">
        <v>10</v>
      </c>
      <c r="B17" s="89" t="s">
        <v>34</v>
      </c>
      <c r="C17" s="77">
        <v>1500</v>
      </c>
      <c r="D17" s="77">
        <v>1500</v>
      </c>
      <c r="E17" s="77">
        <v>14</v>
      </c>
      <c r="F17" s="80">
        <f t="shared" si="2"/>
        <v>0.93333333333333335</v>
      </c>
      <c r="G17" s="77">
        <v>1486</v>
      </c>
      <c r="H17" s="80">
        <f t="shared" si="3"/>
        <v>99.066666666666663</v>
      </c>
      <c r="J17" s="86">
        <f t="shared" si="1"/>
        <v>1500</v>
      </c>
    </row>
    <row r="18" spans="1:11">
      <c r="A18" s="88">
        <v>11</v>
      </c>
      <c r="B18" s="89" t="s">
        <v>35</v>
      </c>
      <c r="C18" s="77">
        <v>865</v>
      </c>
      <c r="D18" s="77">
        <v>865</v>
      </c>
      <c r="E18" s="77">
        <v>24</v>
      </c>
      <c r="F18" s="80">
        <f t="shared" si="2"/>
        <v>2.7745664739884393</v>
      </c>
      <c r="G18" s="77">
        <v>841</v>
      </c>
      <c r="H18" s="80">
        <f t="shared" si="3"/>
        <v>97.225433526011557</v>
      </c>
      <c r="J18" s="86">
        <f t="shared" si="1"/>
        <v>865</v>
      </c>
    </row>
    <row r="19" spans="1:11">
      <c r="A19" s="88">
        <v>12</v>
      </c>
      <c r="B19" s="89" t="s">
        <v>36</v>
      </c>
      <c r="C19" s="77">
        <v>1117</v>
      </c>
      <c r="D19" s="77">
        <v>1115</v>
      </c>
      <c r="E19" s="77">
        <v>6</v>
      </c>
      <c r="F19" s="80">
        <f t="shared" si="2"/>
        <v>0.53811659192825112</v>
      </c>
      <c r="G19" s="77">
        <v>1109</v>
      </c>
      <c r="H19" s="80">
        <f t="shared" si="3"/>
        <v>99.461883408071742</v>
      </c>
      <c r="J19" s="86">
        <f t="shared" si="1"/>
        <v>1115</v>
      </c>
      <c r="K19" s="86" t="s">
        <v>155</v>
      </c>
    </row>
    <row r="20" spans="1:11">
      <c r="A20" s="88">
        <v>13</v>
      </c>
      <c r="B20" s="89" t="s">
        <v>37</v>
      </c>
      <c r="C20" s="77">
        <v>1215</v>
      </c>
      <c r="D20" s="77">
        <v>1215</v>
      </c>
      <c r="E20" s="77">
        <v>23</v>
      </c>
      <c r="F20" s="80">
        <f t="shared" si="2"/>
        <v>1.8930041152263375</v>
      </c>
      <c r="G20" s="77">
        <v>1192</v>
      </c>
      <c r="H20" s="80">
        <f t="shared" si="3"/>
        <v>98.106995884773653</v>
      </c>
      <c r="J20" s="86">
        <f t="shared" si="1"/>
        <v>1215</v>
      </c>
    </row>
    <row r="21" spans="1:11">
      <c r="A21" s="88">
        <v>14</v>
      </c>
      <c r="B21" s="89" t="s">
        <v>38</v>
      </c>
      <c r="C21" s="77">
        <v>1019</v>
      </c>
      <c r="D21" s="77">
        <v>1019</v>
      </c>
      <c r="E21" s="77">
        <v>18</v>
      </c>
      <c r="F21" s="80">
        <f t="shared" si="2"/>
        <v>1.7664376840039255</v>
      </c>
      <c r="G21" s="77">
        <v>1001</v>
      </c>
      <c r="H21" s="80">
        <f t="shared" si="3"/>
        <v>98.233562315996082</v>
      </c>
      <c r="J21" s="86">
        <f t="shared" si="1"/>
        <v>1019</v>
      </c>
    </row>
    <row r="22" spans="1:11">
      <c r="A22" s="88">
        <v>15</v>
      </c>
      <c r="B22" s="89" t="s">
        <v>57</v>
      </c>
      <c r="C22" s="77">
        <v>1031</v>
      </c>
      <c r="D22" s="77">
        <v>1031</v>
      </c>
      <c r="E22" s="77">
        <v>32</v>
      </c>
      <c r="F22" s="80">
        <f t="shared" si="2"/>
        <v>3.1037827352085352</v>
      </c>
      <c r="G22" s="77">
        <v>999</v>
      </c>
      <c r="H22" s="80">
        <f t="shared" si="3"/>
        <v>96.89621726479146</v>
      </c>
      <c r="J22" s="86">
        <f t="shared" si="1"/>
        <v>1031</v>
      </c>
    </row>
    <row r="23" spans="1:11">
      <c r="A23" s="88">
        <v>16</v>
      </c>
      <c r="B23" s="94" t="s">
        <v>39</v>
      </c>
      <c r="C23" s="77">
        <v>2690</v>
      </c>
      <c r="D23" s="77">
        <v>2690</v>
      </c>
      <c r="E23" s="77">
        <v>104</v>
      </c>
      <c r="F23" s="80">
        <f t="shared" si="2"/>
        <v>3.8661710037174721</v>
      </c>
      <c r="G23" s="77">
        <v>2586</v>
      </c>
      <c r="H23" s="80">
        <f t="shared" si="3"/>
        <v>96.133828996282531</v>
      </c>
      <c r="J23" s="86">
        <f t="shared" si="1"/>
        <v>2690</v>
      </c>
    </row>
    <row r="24" spans="1:11">
      <c r="A24" s="88">
        <v>17</v>
      </c>
      <c r="B24" s="94" t="s">
        <v>40</v>
      </c>
      <c r="C24" s="77">
        <v>972</v>
      </c>
      <c r="D24" s="77">
        <v>972</v>
      </c>
      <c r="E24" s="77">
        <v>7</v>
      </c>
      <c r="F24" s="80">
        <f t="shared" si="2"/>
        <v>0.72016460905349788</v>
      </c>
      <c r="G24" s="77">
        <v>965</v>
      </c>
      <c r="H24" s="80">
        <f t="shared" si="3"/>
        <v>99.279835390946502</v>
      </c>
      <c r="J24" s="86">
        <f t="shared" si="1"/>
        <v>972</v>
      </c>
    </row>
    <row r="25" spans="1:11">
      <c r="A25" s="88">
        <v>18</v>
      </c>
      <c r="B25" s="89" t="s">
        <v>41</v>
      </c>
      <c r="C25" s="77">
        <v>1121</v>
      </c>
      <c r="D25" s="77">
        <v>1121</v>
      </c>
      <c r="E25" s="77">
        <v>18</v>
      </c>
      <c r="F25" s="80">
        <f t="shared" si="2"/>
        <v>1.6057091882247991</v>
      </c>
      <c r="G25" s="77">
        <v>1103</v>
      </c>
      <c r="H25" s="80">
        <f t="shared" si="3"/>
        <v>98.394290811775193</v>
      </c>
      <c r="J25" s="86">
        <f t="shared" si="1"/>
        <v>1121</v>
      </c>
    </row>
    <row r="26" spans="1:11">
      <c r="A26" s="88">
        <v>19</v>
      </c>
      <c r="B26" s="89" t="s">
        <v>42</v>
      </c>
      <c r="C26" s="77">
        <v>859</v>
      </c>
      <c r="D26" s="77">
        <v>859</v>
      </c>
      <c r="E26" s="77">
        <v>25</v>
      </c>
      <c r="F26" s="80">
        <f t="shared" si="2"/>
        <v>2.9103608847497089</v>
      </c>
      <c r="G26" s="77">
        <v>834</v>
      </c>
      <c r="H26" s="80">
        <f t="shared" si="3"/>
        <v>97.089639115250293</v>
      </c>
      <c r="J26" s="86">
        <f t="shared" si="1"/>
        <v>859</v>
      </c>
    </row>
    <row r="27" spans="1:11">
      <c r="A27" s="88">
        <v>20</v>
      </c>
      <c r="B27" s="89" t="s">
        <v>43</v>
      </c>
      <c r="C27" s="77">
        <v>668</v>
      </c>
      <c r="D27" s="77">
        <v>668</v>
      </c>
      <c r="E27" s="77">
        <v>13</v>
      </c>
      <c r="F27" s="80">
        <f t="shared" si="2"/>
        <v>1.9461077844311379</v>
      </c>
      <c r="G27" s="77">
        <v>655</v>
      </c>
      <c r="H27" s="80">
        <f t="shared" si="3"/>
        <v>98.053892215568865</v>
      </c>
      <c r="J27" s="86">
        <f t="shared" si="1"/>
        <v>668</v>
      </c>
    </row>
    <row r="28" spans="1:11">
      <c r="A28" s="88">
        <v>21</v>
      </c>
      <c r="B28" s="89" t="s">
        <v>44</v>
      </c>
      <c r="C28" s="77">
        <v>675</v>
      </c>
      <c r="D28" s="77">
        <v>675</v>
      </c>
      <c r="E28" s="77">
        <v>41</v>
      </c>
      <c r="F28" s="80">
        <f t="shared" si="2"/>
        <v>6.0740740740740744</v>
      </c>
      <c r="G28" s="77">
        <v>634</v>
      </c>
      <c r="H28" s="80">
        <f t="shared" si="3"/>
        <v>93.925925925925924</v>
      </c>
      <c r="J28" s="86">
        <f t="shared" si="1"/>
        <v>675</v>
      </c>
    </row>
    <row r="29" spans="1:11">
      <c r="A29" s="88">
        <v>22</v>
      </c>
      <c r="B29" s="89" t="s">
        <v>45</v>
      </c>
      <c r="C29" s="77">
        <v>1061</v>
      </c>
      <c r="D29" s="77">
        <v>1061</v>
      </c>
      <c r="E29" s="77">
        <v>27</v>
      </c>
      <c r="F29" s="80">
        <f t="shared" si="2"/>
        <v>2.5447690857681433</v>
      </c>
      <c r="G29" s="77">
        <v>1034</v>
      </c>
      <c r="H29" s="80">
        <f t="shared" si="3"/>
        <v>97.455230914231862</v>
      </c>
      <c r="J29" s="86">
        <f t="shared" si="1"/>
        <v>1061</v>
      </c>
    </row>
    <row r="30" spans="1:11">
      <c r="A30" s="88">
        <v>23</v>
      </c>
      <c r="B30" s="89" t="s">
        <v>46</v>
      </c>
      <c r="C30" s="77">
        <v>1373</v>
      </c>
      <c r="D30" s="77">
        <v>1373</v>
      </c>
      <c r="E30" s="77">
        <v>59</v>
      </c>
      <c r="F30" s="80">
        <f t="shared" si="2"/>
        <v>4.2971595047341591</v>
      </c>
      <c r="G30" s="77">
        <v>1314</v>
      </c>
      <c r="H30" s="80">
        <f t="shared" si="3"/>
        <v>95.702840495265832</v>
      </c>
      <c r="J30" s="86">
        <f t="shared" si="1"/>
        <v>1373</v>
      </c>
    </row>
    <row r="31" spans="1:11">
      <c r="A31" s="88">
        <v>24</v>
      </c>
      <c r="B31" s="89" t="s">
        <v>47</v>
      </c>
      <c r="C31" s="77">
        <v>1651</v>
      </c>
      <c r="D31" s="77">
        <v>1651</v>
      </c>
      <c r="E31" s="77">
        <v>124</v>
      </c>
      <c r="F31" s="80">
        <f t="shared" si="2"/>
        <v>7.5105996365838879</v>
      </c>
      <c r="G31" s="77">
        <v>1527</v>
      </c>
      <c r="H31" s="80">
        <f t="shared" si="3"/>
        <v>92.489400363416109</v>
      </c>
      <c r="J31" s="86">
        <f t="shared" si="1"/>
        <v>1651</v>
      </c>
    </row>
    <row r="32" spans="1:11">
      <c r="A32" s="88">
        <v>25</v>
      </c>
      <c r="B32" s="89" t="s">
        <v>48</v>
      </c>
      <c r="C32" s="77">
        <v>1524</v>
      </c>
      <c r="D32" s="77">
        <v>1524</v>
      </c>
      <c r="E32" s="77">
        <v>81</v>
      </c>
      <c r="F32" s="80">
        <f t="shared" si="2"/>
        <v>5.3149606299212602</v>
      </c>
      <c r="G32" s="77">
        <v>1443</v>
      </c>
      <c r="H32" s="80">
        <f t="shared" si="3"/>
        <v>94.685039370078741</v>
      </c>
      <c r="J32" s="86">
        <f t="shared" si="1"/>
        <v>1524</v>
      </c>
    </row>
    <row r="33" spans="1:10">
      <c r="A33" s="88">
        <v>26</v>
      </c>
      <c r="B33" s="89" t="s">
        <v>50</v>
      </c>
      <c r="C33" s="77">
        <v>1303</v>
      </c>
      <c r="D33" s="77">
        <v>1303</v>
      </c>
      <c r="E33" s="77">
        <v>35</v>
      </c>
      <c r="F33" s="80">
        <f t="shared" si="2"/>
        <v>2.6861089792785879</v>
      </c>
      <c r="G33" s="77">
        <v>1268</v>
      </c>
      <c r="H33" s="80">
        <f t="shared" si="3"/>
        <v>97.313891020721414</v>
      </c>
      <c r="J33" s="86">
        <f t="shared" si="1"/>
        <v>1303</v>
      </c>
    </row>
    <row r="34" spans="1:10">
      <c r="A34" s="88">
        <v>27</v>
      </c>
      <c r="B34" s="89" t="s">
        <v>52</v>
      </c>
      <c r="C34" s="77">
        <v>2665</v>
      </c>
      <c r="D34" s="77">
        <v>2665</v>
      </c>
      <c r="E34" s="77">
        <v>66</v>
      </c>
      <c r="F34" s="80">
        <f t="shared" si="2"/>
        <v>2.4765478424015011</v>
      </c>
      <c r="G34" s="77">
        <v>2599</v>
      </c>
      <c r="H34" s="80">
        <f t="shared" si="3"/>
        <v>97.523452157598499</v>
      </c>
      <c r="J34" s="86">
        <f t="shared" si="1"/>
        <v>2665</v>
      </c>
    </row>
    <row r="35" spans="1:10">
      <c r="A35" s="88">
        <v>28</v>
      </c>
      <c r="B35" s="89" t="s">
        <v>53</v>
      </c>
      <c r="C35" s="77">
        <v>2633</v>
      </c>
      <c r="D35" s="77">
        <v>2633</v>
      </c>
      <c r="E35" s="77">
        <v>94</v>
      </c>
      <c r="F35" s="80">
        <f t="shared" si="2"/>
        <v>3.5700721610330426</v>
      </c>
      <c r="G35" s="77">
        <v>2539</v>
      </c>
      <c r="H35" s="80">
        <f t="shared" si="3"/>
        <v>96.429927838966961</v>
      </c>
      <c r="J35" s="86">
        <f t="shared" si="1"/>
        <v>2633</v>
      </c>
    </row>
    <row r="36" spans="1:10">
      <c r="A36" s="88">
        <v>29</v>
      </c>
      <c r="B36" s="89" t="s">
        <v>54</v>
      </c>
      <c r="C36" s="77">
        <v>1871</v>
      </c>
      <c r="D36" s="77">
        <v>1871</v>
      </c>
      <c r="E36" s="77">
        <v>34</v>
      </c>
      <c r="F36" s="80">
        <f t="shared" si="2"/>
        <v>1.8172100481026188</v>
      </c>
      <c r="G36" s="77">
        <v>1837</v>
      </c>
      <c r="H36" s="80">
        <f t="shared" si="3"/>
        <v>98.182789951897377</v>
      </c>
      <c r="J36" s="86">
        <f t="shared" si="1"/>
        <v>1871</v>
      </c>
    </row>
    <row r="37" spans="1:10">
      <c r="A37" s="88">
        <v>30</v>
      </c>
      <c r="B37" s="89" t="s">
        <v>58</v>
      </c>
      <c r="C37" s="102">
        <v>1925</v>
      </c>
      <c r="D37" s="102">
        <v>1925</v>
      </c>
      <c r="E37" s="102">
        <v>32</v>
      </c>
      <c r="F37" s="80">
        <f t="shared" si="2"/>
        <v>1.6623376623376624</v>
      </c>
      <c r="G37" s="102">
        <v>1893</v>
      </c>
      <c r="H37" s="80">
        <f t="shared" si="3"/>
        <v>98.337662337662337</v>
      </c>
      <c r="J37" s="86">
        <f t="shared" si="1"/>
        <v>1925</v>
      </c>
    </row>
    <row r="38" spans="1:10" ht="31.5">
      <c r="A38" s="88">
        <v>31</v>
      </c>
      <c r="B38" s="93" t="s">
        <v>55</v>
      </c>
      <c r="C38" s="77">
        <v>1896</v>
      </c>
      <c r="D38" s="77">
        <v>1896</v>
      </c>
      <c r="E38" s="77">
        <v>40</v>
      </c>
      <c r="F38" s="80">
        <f t="shared" si="2"/>
        <v>2.109704641350211</v>
      </c>
      <c r="G38" s="77">
        <v>1856</v>
      </c>
      <c r="H38" s="80">
        <f t="shared" si="3"/>
        <v>97.89029535864978</v>
      </c>
      <c r="J38" s="86">
        <f t="shared" si="1"/>
        <v>1896</v>
      </c>
    </row>
    <row r="39" spans="1:10">
      <c r="A39" s="88">
        <v>32</v>
      </c>
      <c r="B39" s="96" t="s">
        <v>56</v>
      </c>
      <c r="C39" s="77">
        <v>2321</v>
      </c>
      <c r="D39" s="77">
        <v>2321</v>
      </c>
      <c r="E39" s="77">
        <v>42</v>
      </c>
      <c r="F39" s="80">
        <f t="shared" si="2"/>
        <v>1.809564842740198</v>
      </c>
      <c r="G39" s="77">
        <v>2279</v>
      </c>
      <c r="H39" s="80">
        <f t="shared" si="3"/>
        <v>98.190435157259799</v>
      </c>
      <c r="J39" s="86">
        <f t="shared" si="1"/>
        <v>2321</v>
      </c>
    </row>
    <row r="40" spans="1:10">
      <c r="A40" s="207" t="s">
        <v>156</v>
      </c>
      <c r="B40" s="208"/>
      <c r="C40" s="81">
        <f>SUM(C41:C44)</f>
        <v>346</v>
      </c>
      <c r="D40" s="81">
        <f t="shared" ref="D40:G40" si="4">SUM(D41:D44)</f>
        <v>346</v>
      </c>
      <c r="E40" s="81">
        <f t="shared" si="4"/>
        <v>4</v>
      </c>
      <c r="F40" s="82">
        <f t="shared" si="2"/>
        <v>1.1560693641618498</v>
      </c>
      <c r="G40" s="81">
        <f t="shared" si="4"/>
        <v>342</v>
      </c>
      <c r="H40" s="82">
        <f t="shared" si="3"/>
        <v>98.843930635838149</v>
      </c>
      <c r="J40" s="86">
        <f t="shared" si="1"/>
        <v>346</v>
      </c>
    </row>
    <row r="41" spans="1:10">
      <c r="A41" s="88">
        <v>33</v>
      </c>
      <c r="B41" s="89" t="s">
        <v>62</v>
      </c>
      <c r="C41" s="83"/>
      <c r="D41" s="83"/>
      <c r="E41" s="83"/>
      <c r="F41" s="80" t="e">
        <f t="shared" si="2"/>
        <v>#DIV/0!</v>
      </c>
      <c r="G41" s="83"/>
      <c r="H41" s="80" t="e">
        <f t="shared" si="3"/>
        <v>#DIV/0!</v>
      </c>
      <c r="J41" s="86">
        <f t="shared" si="1"/>
        <v>0</v>
      </c>
    </row>
    <row r="42" spans="1:10">
      <c r="A42" s="88">
        <v>34</v>
      </c>
      <c r="B42" s="89" t="s">
        <v>61</v>
      </c>
      <c r="C42" s="83"/>
      <c r="D42" s="83"/>
      <c r="E42" s="83"/>
      <c r="F42" s="80" t="e">
        <f t="shared" si="2"/>
        <v>#DIV/0!</v>
      </c>
      <c r="G42" s="83"/>
      <c r="H42" s="80" t="e">
        <f t="shared" si="3"/>
        <v>#DIV/0!</v>
      </c>
      <c r="J42" s="86">
        <f t="shared" si="1"/>
        <v>0</v>
      </c>
    </row>
    <row r="43" spans="1:10">
      <c r="A43" s="88">
        <v>35</v>
      </c>
      <c r="B43" s="89" t="s">
        <v>60</v>
      </c>
      <c r="C43" s="83">
        <v>153</v>
      </c>
      <c r="D43" s="83">
        <v>153</v>
      </c>
      <c r="E43" s="83"/>
      <c r="F43" s="80">
        <f t="shared" si="2"/>
        <v>0</v>
      </c>
      <c r="G43" s="83">
        <v>153</v>
      </c>
      <c r="H43" s="80">
        <f t="shared" si="3"/>
        <v>100</v>
      </c>
      <c r="J43" s="86">
        <f t="shared" si="1"/>
        <v>153</v>
      </c>
    </row>
    <row r="44" spans="1:10">
      <c r="A44" s="100">
        <v>36</v>
      </c>
      <c r="B44" s="89" t="s">
        <v>59</v>
      </c>
      <c r="C44" s="83">
        <v>193</v>
      </c>
      <c r="D44" s="83">
        <v>193</v>
      </c>
      <c r="E44" s="83">
        <v>4</v>
      </c>
      <c r="F44" s="80">
        <f t="shared" si="2"/>
        <v>2.0725388601036272</v>
      </c>
      <c r="G44" s="83">
        <v>189</v>
      </c>
      <c r="H44" s="80">
        <f t="shared" si="3"/>
        <v>97.92746113989638</v>
      </c>
      <c r="J44" s="86">
        <f t="shared" si="1"/>
        <v>193</v>
      </c>
    </row>
  </sheetData>
  <mergeCells count="5">
    <mergeCell ref="A3:H3"/>
    <mergeCell ref="A4:H4"/>
    <mergeCell ref="A6:B6"/>
    <mergeCell ref="A7:B7"/>
    <mergeCell ref="A40:B40"/>
  </mergeCells>
  <pageMargins left="0.93" right="0.51181102362204722" top="0.74803149606299213" bottom="0.31496062992125984" header="0.31496062992125984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sqref="A1:XFD1048576"/>
    </sheetView>
  </sheetViews>
  <sheetFormatPr defaultColWidth="9" defaultRowHeight="15.75"/>
  <cols>
    <col min="1" max="1" width="5.42578125" style="86" customWidth="1"/>
    <col min="2" max="2" width="17.28515625" style="85" customWidth="1"/>
    <col min="3" max="3" width="9" style="86" customWidth="1"/>
    <col min="4" max="4" width="8.7109375" style="86" customWidth="1"/>
    <col min="5" max="5" width="9.42578125" style="86" customWidth="1"/>
    <col min="6" max="6" width="8.42578125" style="86" bestFit="1" customWidth="1"/>
    <col min="7" max="7" width="9.42578125" style="86" customWidth="1"/>
    <col min="8" max="8" width="8.42578125" style="86" bestFit="1" customWidth="1"/>
    <col min="9" max="9" width="5.5703125" style="86" customWidth="1"/>
    <col min="10" max="16384" width="9" style="86"/>
  </cols>
  <sheetData>
    <row r="1" spans="1:10">
      <c r="A1" s="84" t="s">
        <v>16</v>
      </c>
    </row>
    <row r="2" spans="1:10" ht="5.25" customHeight="1"/>
    <row r="3" spans="1:10" ht="18">
      <c r="A3" s="203" t="s">
        <v>70</v>
      </c>
      <c r="B3" s="203"/>
      <c r="C3" s="203"/>
      <c r="D3" s="203"/>
      <c r="E3" s="203"/>
      <c r="F3" s="203"/>
      <c r="G3" s="203"/>
      <c r="H3" s="203"/>
    </row>
    <row r="4" spans="1:10" ht="18">
      <c r="A4" s="203" t="s">
        <v>68</v>
      </c>
      <c r="B4" s="203"/>
      <c r="C4" s="203"/>
      <c r="D4" s="203"/>
      <c r="E4" s="203"/>
      <c r="F4" s="203"/>
      <c r="G4" s="203"/>
      <c r="H4" s="203"/>
    </row>
    <row r="5" spans="1:10" ht="6.75" customHeight="1"/>
    <row r="6" spans="1:10" ht="47.25">
      <c r="A6" s="204" t="s">
        <v>18</v>
      </c>
      <c r="B6" s="204"/>
      <c r="C6" s="87" t="s">
        <v>0</v>
      </c>
      <c r="D6" s="87" t="s">
        <v>8</v>
      </c>
      <c r="E6" s="87" t="s">
        <v>9</v>
      </c>
      <c r="F6" s="87" t="s">
        <v>2</v>
      </c>
      <c r="G6" s="87" t="s">
        <v>10</v>
      </c>
      <c r="H6" s="87" t="s">
        <v>2</v>
      </c>
    </row>
    <row r="7" spans="1:10">
      <c r="A7" s="205" t="s">
        <v>20</v>
      </c>
      <c r="B7" s="206"/>
      <c r="C7" s="78">
        <f>SUM(C8:C39)</f>
        <v>17284</v>
      </c>
      <c r="D7" s="78">
        <f t="shared" ref="D7:E7" si="0">SUM(D8:D39)</f>
        <v>17284</v>
      </c>
      <c r="E7" s="78">
        <f t="shared" si="0"/>
        <v>109</v>
      </c>
      <c r="F7" s="79">
        <f>E7/D7%</f>
        <v>0.63064105531127057</v>
      </c>
      <c r="G7" s="78">
        <f>SUM(G8:G39)</f>
        <v>17175</v>
      </c>
      <c r="H7" s="79">
        <f>G7/D7%</f>
        <v>99.369358944688727</v>
      </c>
      <c r="J7" s="86">
        <f>E7+G7</f>
        <v>17284</v>
      </c>
    </row>
    <row r="8" spans="1:10">
      <c r="A8" s="88">
        <v>1</v>
      </c>
      <c r="B8" s="89" t="s">
        <v>25</v>
      </c>
      <c r="C8" s="101">
        <v>404</v>
      </c>
      <c r="D8" s="101">
        <v>404</v>
      </c>
      <c r="E8" s="101">
        <v>2</v>
      </c>
      <c r="F8" s="80">
        <f>E8/D8%</f>
        <v>0.49504950495049505</v>
      </c>
      <c r="G8" s="101">
        <v>402</v>
      </c>
      <c r="H8" s="80">
        <f>G8/D8%</f>
        <v>99.504950495049499</v>
      </c>
      <c r="J8" s="86">
        <f t="shared" ref="J8:J44" si="1">E8+G8</f>
        <v>404</v>
      </c>
    </row>
    <row r="9" spans="1:10">
      <c r="A9" s="88">
        <v>2</v>
      </c>
      <c r="B9" s="89" t="s">
        <v>26</v>
      </c>
      <c r="C9" s="77">
        <v>493</v>
      </c>
      <c r="D9" s="77">
        <v>493</v>
      </c>
      <c r="E9" s="77">
        <v>7</v>
      </c>
      <c r="F9" s="80">
        <f t="shared" ref="F9:F44" si="2">E9/D9%</f>
        <v>1.4198782961460448</v>
      </c>
      <c r="G9" s="77">
        <v>486</v>
      </c>
      <c r="H9" s="80">
        <f t="shared" ref="H9:H44" si="3">G9/D9%</f>
        <v>98.580121703853962</v>
      </c>
      <c r="J9" s="86">
        <f t="shared" si="1"/>
        <v>493</v>
      </c>
    </row>
    <row r="10" spans="1:10">
      <c r="A10" s="88">
        <v>3</v>
      </c>
      <c r="B10" s="89" t="s">
        <v>27</v>
      </c>
      <c r="C10" s="77">
        <v>414</v>
      </c>
      <c r="D10" s="77">
        <v>414</v>
      </c>
      <c r="E10" s="77">
        <v>7</v>
      </c>
      <c r="F10" s="80">
        <f t="shared" si="2"/>
        <v>1.6908212560386475</v>
      </c>
      <c r="G10" s="77">
        <v>407</v>
      </c>
      <c r="H10" s="80">
        <f t="shared" si="3"/>
        <v>98.309178743961354</v>
      </c>
      <c r="J10" s="86">
        <f t="shared" si="1"/>
        <v>414</v>
      </c>
    </row>
    <row r="11" spans="1:10">
      <c r="A11" s="88">
        <v>4</v>
      </c>
      <c r="B11" s="89" t="s">
        <v>28</v>
      </c>
      <c r="C11" s="77">
        <v>1029</v>
      </c>
      <c r="D11" s="77">
        <v>1029</v>
      </c>
      <c r="E11" s="77">
        <v>24</v>
      </c>
      <c r="F11" s="80">
        <f t="shared" si="2"/>
        <v>2.3323615160349855</v>
      </c>
      <c r="G11" s="77">
        <v>1005</v>
      </c>
      <c r="H11" s="80">
        <f t="shared" si="3"/>
        <v>97.667638483965021</v>
      </c>
      <c r="J11" s="86">
        <f t="shared" si="1"/>
        <v>1029</v>
      </c>
    </row>
    <row r="12" spans="1:10" ht="31.5">
      <c r="A12" s="88">
        <v>5</v>
      </c>
      <c r="B12" s="93" t="s">
        <v>29</v>
      </c>
      <c r="C12" s="77">
        <v>422</v>
      </c>
      <c r="D12" s="77">
        <v>422</v>
      </c>
      <c r="E12" s="77">
        <v>3</v>
      </c>
      <c r="F12" s="80">
        <f t="shared" si="2"/>
        <v>0.7109004739336493</v>
      </c>
      <c r="G12" s="77">
        <v>419</v>
      </c>
      <c r="H12" s="80">
        <f t="shared" si="3"/>
        <v>99.289099526066352</v>
      </c>
      <c r="J12" s="86">
        <f t="shared" si="1"/>
        <v>422</v>
      </c>
    </row>
    <row r="13" spans="1:10">
      <c r="A13" s="88">
        <v>6</v>
      </c>
      <c r="B13" s="89" t="s">
        <v>30</v>
      </c>
      <c r="C13" s="77">
        <v>517</v>
      </c>
      <c r="D13" s="77">
        <v>517</v>
      </c>
      <c r="E13" s="77">
        <v>5</v>
      </c>
      <c r="F13" s="80">
        <f t="shared" si="2"/>
        <v>0.96711798839458418</v>
      </c>
      <c r="G13" s="77">
        <v>512</v>
      </c>
      <c r="H13" s="80">
        <f t="shared" si="3"/>
        <v>99.032882011605423</v>
      </c>
      <c r="J13" s="86">
        <f t="shared" si="1"/>
        <v>517</v>
      </c>
    </row>
    <row r="14" spans="1:10">
      <c r="A14" s="88">
        <v>7</v>
      </c>
      <c r="B14" s="89" t="s">
        <v>31</v>
      </c>
      <c r="C14" s="77">
        <v>804</v>
      </c>
      <c r="D14" s="77">
        <v>804</v>
      </c>
      <c r="E14" s="77">
        <v>5</v>
      </c>
      <c r="F14" s="80">
        <f t="shared" si="2"/>
        <v>0.62189054726368165</v>
      </c>
      <c r="G14" s="77">
        <v>799</v>
      </c>
      <c r="H14" s="80">
        <f t="shared" si="3"/>
        <v>99.378109452736325</v>
      </c>
      <c r="J14" s="86">
        <f t="shared" si="1"/>
        <v>804</v>
      </c>
    </row>
    <row r="15" spans="1:10">
      <c r="A15" s="88">
        <v>8</v>
      </c>
      <c r="B15" s="89" t="s">
        <v>32</v>
      </c>
      <c r="C15" s="77">
        <v>447</v>
      </c>
      <c r="D15" s="77">
        <v>447</v>
      </c>
      <c r="E15" s="77">
        <v>3</v>
      </c>
      <c r="F15" s="80">
        <f t="shared" si="2"/>
        <v>0.67114093959731547</v>
      </c>
      <c r="G15" s="77">
        <v>444</v>
      </c>
      <c r="H15" s="80">
        <f t="shared" si="3"/>
        <v>99.328859060402692</v>
      </c>
      <c r="J15" s="86">
        <f t="shared" si="1"/>
        <v>447</v>
      </c>
    </row>
    <row r="16" spans="1:10">
      <c r="A16" s="88">
        <v>9</v>
      </c>
      <c r="B16" s="89" t="s">
        <v>33</v>
      </c>
      <c r="C16" s="77">
        <v>290</v>
      </c>
      <c r="D16" s="77">
        <v>290</v>
      </c>
      <c r="E16" s="77">
        <v>1</v>
      </c>
      <c r="F16" s="80">
        <f t="shared" si="2"/>
        <v>0.34482758620689657</v>
      </c>
      <c r="G16" s="77">
        <v>289</v>
      </c>
      <c r="H16" s="80">
        <f t="shared" si="3"/>
        <v>99.65517241379311</v>
      </c>
      <c r="J16" s="86">
        <f t="shared" si="1"/>
        <v>290</v>
      </c>
    </row>
    <row r="17" spans="1:10">
      <c r="A17" s="88">
        <v>10</v>
      </c>
      <c r="B17" s="89" t="s">
        <v>34</v>
      </c>
      <c r="C17" s="77">
        <v>589</v>
      </c>
      <c r="D17" s="77">
        <v>589</v>
      </c>
      <c r="E17" s="77"/>
      <c r="F17" s="80">
        <f t="shared" si="2"/>
        <v>0</v>
      </c>
      <c r="G17" s="77">
        <v>589</v>
      </c>
      <c r="H17" s="80">
        <f t="shared" si="3"/>
        <v>100</v>
      </c>
      <c r="J17" s="86">
        <f t="shared" si="1"/>
        <v>589</v>
      </c>
    </row>
    <row r="18" spans="1:10">
      <c r="A18" s="88">
        <v>11</v>
      </c>
      <c r="B18" s="89" t="s">
        <v>35</v>
      </c>
      <c r="C18" s="77">
        <v>358</v>
      </c>
      <c r="D18" s="77">
        <v>358</v>
      </c>
      <c r="E18" s="77">
        <v>0</v>
      </c>
      <c r="F18" s="80">
        <f t="shared" si="2"/>
        <v>0</v>
      </c>
      <c r="G18" s="77">
        <v>358</v>
      </c>
      <c r="H18" s="80">
        <f t="shared" si="3"/>
        <v>100</v>
      </c>
      <c r="J18" s="86">
        <f t="shared" si="1"/>
        <v>358</v>
      </c>
    </row>
    <row r="19" spans="1:10">
      <c r="A19" s="88">
        <v>12</v>
      </c>
      <c r="B19" s="89" t="s">
        <v>36</v>
      </c>
      <c r="C19" s="77">
        <v>439</v>
      </c>
      <c r="D19" s="77">
        <v>439</v>
      </c>
      <c r="E19" s="77">
        <v>0</v>
      </c>
      <c r="F19" s="80">
        <f t="shared" si="2"/>
        <v>0</v>
      </c>
      <c r="G19" s="77">
        <v>439</v>
      </c>
      <c r="H19" s="80">
        <f t="shared" si="3"/>
        <v>100.00000000000001</v>
      </c>
      <c r="J19" s="86">
        <f t="shared" si="1"/>
        <v>439</v>
      </c>
    </row>
    <row r="20" spans="1:10">
      <c r="A20" s="88">
        <v>13</v>
      </c>
      <c r="B20" s="89" t="s">
        <v>37</v>
      </c>
      <c r="C20" s="77">
        <v>417</v>
      </c>
      <c r="D20" s="77">
        <v>417</v>
      </c>
      <c r="E20" s="77">
        <v>0</v>
      </c>
      <c r="F20" s="80">
        <f t="shared" si="2"/>
        <v>0</v>
      </c>
      <c r="G20" s="77">
        <v>417</v>
      </c>
      <c r="H20" s="80">
        <f t="shared" si="3"/>
        <v>100</v>
      </c>
      <c r="J20" s="86">
        <f t="shared" si="1"/>
        <v>417</v>
      </c>
    </row>
    <row r="21" spans="1:10">
      <c r="A21" s="88">
        <v>14</v>
      </c>
      <c r="B21" s="89" t="s">
        <v>38</v>
      </c>
      <c r="C21" s="77">
        <v>408</v>
      </c>
      <c r="D21" s="77">
        <v>408</v>
      </c>
      <c r="E21" s="77">
        <v>0</v>
      </c>
      <c r="F21" s="80">
        <f t="shared" si="2"/>
        <v>0</v>
      </c>
      <c r="G21" s="77">
        <v>408</v>
      </c>
      <c r="H21" s="80">
        <f t="shared" si="3"/>
        <v>100</v>
      </c>
      <c r="J21" s="86">
        <f t="shared" si="1"/>
        <v>408</v>
      </c>
    </row>
    <row r="22" spans="1:10">
      <c r="A22" s="88">
        <v>15</v>
      </c>
      <c r="B22" s="89" t="s">
        <v>57</v>
      </c>
      <c r="C22" s="77">
        <v>371</v>
      </c>
      <c r="D22" s="77">
        <v>371</v>
      </c>
      <c r="E22" s="77">
        <v>5</v>
      </c>
      <c r="F22" s="80">
        <f t="shared" si="2"/>
        <v>1.3477088948787062</v>
      </c>
      <c r="G22" s="77">
        <v>366</v>
      </c>
      <c r="H22" s="80">
        <f t="shared" si="3"/>
        <v>98.652291105121293</v>
      </c>
      <c r="J22" s="86">
        <f t="shared" si="1"/>
        <v>371</v>
      </c>
    </row>
    <row r="23" spans="1:10">
      <c r="A23" s="88">
        <v>16</v>
      </c>
      <c r="B23" s="94" t="s">
        <v>39</v>
      </c>
      <c r="C23" s="77">
        <v>945</v>
      </c>
      <c r="D23" s="77">
        <v>945</v>
      </c>
      <c r="E23" s="77">
        <v>3</v>
      </c>
      <c r="F23" s="80">
        <f t="shared" si="2"/>
        <v>0.3174603174603175</v>
      </c>
      <c r="G23" s="77">
        <v>942</v>
      </c>
      <c r="H23" s="80">
        <f t="shared" si="3"/>
        <v>99.682539682539684</v>
      </c>
      <c r="J23" s="86">
        <f t="shared" si="1"/>
        <v>945</v>
      </c>
    </row>
    <row r="24" spans="1:10">
      <c r="A24" s="88">
        <v>17</v>
      </c>
      <c r="B24" s="94" t="s">
        <v>40</v>
      </c>
      <c r="C24" s="77">
        <v>396</v>
      </c>
      <c r="D24" s="77">
        <v>396</v>
      </c>
      <c r="E24" s="77"/>
      <c r="F24" s="80">
        <f t="shared" si="2"/>
        <v>0</v>
      </c>
      <c r="G24" s="77">
        <v>396</v>
      </c>
      <c r="H24" s="80">
        <f t="shared" si="3"/>
        <v>100</v>
      </c>
      <c r="J24" s="86">
        <f t="shared" si="1"/>
        <v>396</v>
      </c>
    </row>
    <row r="25" spans="1:10">
      <c r="A25" s="88">
        <v>18</v>
      </c>
      <c r="B25" s="89" t="s">
        <v>41</v>
      </c>
      <c r="C25" s="77">
        <v>451</v>
      </c>
      <c r="D25" s="77">
        <v>451</v>
      </c>
      <c r="E25" s="77">
        <v>2</v>
      </c>
      <c r="F25" s="80">
        <f t="shared" si="2"/>
        <v>0.44345898004434592</v>
      </c>
      <c r="G25" s="77">
        <v>449</v>
      </c>
      <c r="H25" s="80">
        <f t="shared" si="3"/>
        <v>99.55654101995566</v>
      </c>
      <c r="J25" s="86">
        <f t="shared" si="1"/>
        <v>451</v>
      </c>
    </row>
    <row r="26" spans="1:10">
      <c r="A26" s="88">
        <v>19</v>
      </c>
      <c r="B26" s="89" t="s">
        <v>42</v>
      </c>
      <c r="C26" s="77">
        <v>300</v>
      </c>
      <c r="D26" s="77">
        <v>300</v>
      </c>
      <c r="E26" s="77"/>
      <c r="F26" s="80">
        <f t="shared" si="2"/>
        <v>0</v>
      </c>
      <c r="G26" s="77">
        <v>300</v>
      </c>
      <c r="H26" s="80">
        <f t="shared" si="3"/>
        <v>100</v>
      </c>
      <c r="J26" s="86">
        <f t="shared" si="1"/>
        <v>300</v>
      </c>
    </row>
    <row r="27" spans="1:10">
      <c r="A27" s="88">
        <v>20</v>
      </c>
      <c r="B27" s="89" t="s">
        <v>43</v>
      </c>
      <c r="C27" s="77">
        <v>237</v>
      </c>
      <c r="D27" s="77">
        <v>237</v>
      </c>
      <c r="E27" s="77"/>
      <c r="F27" s="80">
        <f t="shared" si="2"/>
        <v>0</v>
      </c>
      <c r="G27" s="77">
        <v>237</v>
      </c>
      <c r="H27" s="80">
        <f t="shared" si="3"/>
        <v>100</v>
      </c>
      <c r="J27" s="86">
        <f t="shared" si="1"/>
        <v>237</v>
      </c>
    </row>
    <row r="28" spans="1:10">
      <c r="A28" s="88">
        <v>21</v>
      </c>
      <c r="B28" s="89" t="s">
        <v>44</v>
      </c>
      <c r="C28" s="77">
        <v>272</v>
      </c>
      <c r="D28" s="77">
        <v>272</v>
      </c>
      <c r="E28" s="77">
        <v>0</v>
      </c>
      <c r="F28" s="80">
        <f t="shared" si="2"/>
        <v>0</v>
      </c>
      <c r="G28" s="77">
        <v>272</v>
      </c>
      <c r="H28" s="80">
        <f t="shared" si="3"/>
        <v>99.999999999999986</v>
      </c>
      <c r="J28" s="86">
        <f t="shared" si="1"/>
        <v>272</v>
      </c>
    </row>
    <row r="29" spans="1:10">
      <c r="A29" s="88">
        <v>22</v>
      </c>
      <c r="B29" s="89" t="s">
        <v>45</v>
      </c>
      <c r="C29" s="77">
        <v>422</v>
      </c>
      <c r="D29" s="77">
        <v>422</v>
      </c>
      <c r="E29" s="77">
        <v>3</v>
      </c>
      <c r="F29" s="80">
        <f t="shared" si="2"/>
        <v>0.7109004739336493</v>
      </c>
      <c r="G29" s="77">
        <v>419</v>
      </c>
      <c r="H29" s="80">
        <f t="shared" si="3"/>
        <v>99.289099526066352</v>
      </c>
      <c r="J29" s="86">
        <f t="shared" si="1"/>
        <v>422</v>
      </c>
    </row>
    <row r="30" spans="1:10">
      <c r="A30" s="88">
        <v>23</v>
      </c>
      <c r="B30" s="89" t="s">
        <v>46</v>
      </c>
      <c r="C30" s="77">
        <v>449</v>
      </c>
      <c r="D30" s="77">
        <v>449</v>
      </c>
      <c r="E30" s="77">
        <v>2</v>
      </c>
      <c r="F30" s="80">
        <f t="shared" si="2"/>
        <v>0.44543429844097993</v>
      </c>
      <c r="G30" s="77">
        <v>447</v>
      </c>
      <c r="H30" s="80">
        <f t="shared" si="3"/>
        <v>99.554565701559014</v>
      </c>
      <c r="J30" s="86">
        <f t="shared" si="1"/>
        <v>449</v>
      </c>
    </row>
    <row r="31" spans="1:10">
      <c r="A31" s="88">
        <v>24</v>
      </c>
      <c r="B31" s="89" t="s">
        <v>47</v>
      </c>
      <c r="C31" s="77">
        <v>723</v>
      </c>
      <c r="D31" s="77">
        <v>723</v>
      </c>
      <c r="E31" s="77">
        <v>5</v>
      </c>
      <c r="F31" s="80">
        <f t="shared" si="2"/>
        <v>0.69156293222683263</v>
      </c>
      <c r="G31" s="77">
        <v>718</v>
      </c>
      <c r="H31" s="80">
        <f t="shared" si="3"/>
        <v>99.308437067773156</v>
      </c>
      <c r="J31" s="86">
        <f t="shared" si="1"/>
        <v>723</v>
      </c>
    </row>
    <row r="32" spans="1:10">
      <c r="A32" s="88">
        <v>25</v>
      </c>
      <c r="B32" s="89" t="s">
        <v>48</v>
      </c>
      <c r="C32" s="77">
        <v>707</v>
      </c>
      <c r="D32" s="77">
        <v>707</v>
      </c>
      <c r="E32" s="77">
        <v>27</v>
      </c>
      <c r="F32" s="80">
        <f t="shared" si="2"/>
        <v>3.8189533239038189</v>
      </c>
      <c r="G32" s="77">
        <v>680</v>
      </c>
      <c r="H32" s="80">
        <f t="shared" si="3"/>
        <v>96.181046676096173</v>
      </c>
      <c r="J32" s="86">
        <f t="shared" si="1"/>
        <v>707</v>
      </c>
    </row>
    <row r="33" spans="1:10" ht="21" customHeight="1">
      <c r="A33" s="88">
        <v>26</v>
      </c>
      <c r="B33" s="89" t="s">
        <v>50</v>
      </c>
      <c r="C33" s="77">
        <v>350</v>
      </c>
      <c r="D33" s="77">
        <v>350</v>
      </c>
      <c r="E33" s="77"/>
      <c r="F33" s="80">
        <f t="shared" si="2"/>
        <v>0</v>
      </c>
      <c r="G33" s="77">
        <v>350</v>
      </c>
      <c r="H33" s="80">
        <f t="shared" si="3"/>
        <v>100</v>
      </c>
      <c r="J33" s="86">
        <f t="shared" si="1"/>
        <v>350</v>
      </c>
    </row>
    <row r="34" spans="1:10" ht="21" customHeight="1">
      <c r="A34" s="88">
        <v>27</v>
      </c>
      <c r="B34" s="89" t="s">
        <v>52</v>
      </c>
      <c r="C34" s="77">
        <v>1023</v>
      </c>
      <c r="D34" s="77">
        <v>1023</v>
      </c>
      <c r="E34" s="77">
        <v>5</v>
      </c>
      <c r="F34" s="80">
        <f t="shared" si="2"/>
        <v>0.48875855327468226</v>
      </c>
      <c r="G34" s="77">
        <v>1018</v>
      </c>
      <c r="H34" s="80">
        <f t="shared" si="3"/>
        <v>99.511241446725307</v>
      </c>
      <c r="J34" s="86">
        <f t="shared" si="1"/>
        <v>1023</v>
      </c>
    </row>
    <row r="35" spans="1:10" ht="21" customHeight="1">
      <c r="A35" s="88">
        <v>28</v>
      </c>
      <c r="B35" s="89" t="s">
        <v>53</v>
      </c>
      <c r="C35" s="77">
        <v>500</v>
      </c>
      <c r="D35" s="77">
        <v>500</v>
      </c>
      <c r="E35" s="77">
        <v>0</v>
      </c>
      <c r="F35" s="80">
        <f t="shared" si="2"/>
        <v>0</v>
      </c>
      <c r="G35" s="77">
        <v>500</v>
      </c>
      <c r="H35" s="80">
        <f t="shared" si="3"/>
        <v>100</v>
      </c>
      <c r="J35" s="86">
        <f t="shared" si="1"/>
        <v>500</v>
      </c>
    </row>
    <row r="36" spans="1:10" ht="21" customHeight="1">
      <c r="A36" s="88">
        <v>29</v>
      </c>
      <c r="B36" s="89" t="s">
        <v>54</v>
      </c>
      <c r="C36" s="77">
        <v>510</v>
      </c>
      <c r="D36" s="77">
        <v>510</v>
      </c>
      <c r="E36" s="77">
        <v>0</v>
      </c>
      <c r="F36" s="80">
        <f t="shared" si="2"/>
        <v>0</v>
      </c>
      <c r="G36" s="77">
        <v>510</v>
      </c>
      <c r="H36" s="80">
        <f t="shared" si="3"/>
        <v>100</v>
      </c>
      <c r="J36" s="86">
        <f t="shared" si="1"/>
        <v>510</v>
      </c>
    </row>
    <row r="37" spans="1:10" ht="21" customHeight="1">
      <c r="A37" s="88">
        <v>30</v>
      </c>
      <c r="B37" s="89" t="s">
        <v>58</v>
      </c>
      <c r="C37" s="102">
        <v>622</v>
      </c>
      <c r="D37" s="102">
        <v>622</v>
      </c>
      <c r="E37" s="102">
        <v>0</v>
      </c>
      <c r="F37" s="80">
        <f t="shared" si="2"/>
        <v>0</v>
      </c>
      <c r="G37" s="102">
        <v>622</v>
      </c>
      <c r="H37" s="80">
        <f t="shared" si="3"/>
        <v>100</v>
      </c>
      <c r="J37" s="86">
        <f t="shared" si="1"/>
        <v>622</v>
      </c>
    </row>
    <row r="38" spans="1:10" ht="21" customHeight="1">
      <c r="A38" s="88">
        <v>31</v>
      </c>
      <c r="B38" s="93" t="s">
        <v>55</v>
      </c>
      <c r="C38" s="77">
        <v>775</v>
      </c>
      <c r="D38" s="77">
        <v>775</v>
      </c>
      <c r="E38" s="77">
        <v>0</v>
      </c>
      <c r="F38" s="80">
        <f t="shared" si="2"/>
        <v>0</v>
      </c>
      <c r="G38" s="77">
        <v>775</v>
      </c>
      <c r="H38" s="80">
        <f t="shared" si="3"/>
        <v>100</v>
      </c>
      <c r="J38" s="86">
        <f t="shared" si="1"/>
        <v>775</v>
      </c>
    </row>
    <row r="39" spans="1:10">
      <c r="A39" s="88">
        <v>32</v>
      </c>
      <c r="B39" s="96" t="s">
        <v>56</v>
      </c>
      <c r="C39" s="77">
        <v>1200</v>
      </c>
      <c r="D39" s="77">
        <v>1200</v>
      </c>
      <c r="E39" s="77">
        <v>0</v>
      </c>
      <c r="F39" s="80">
        <f t="shared" si="2"/>
        <v>0</v>
      </c>
      <c r="G39" s="77">
        <v>1200</v>
      </c>
      <c r="H39" s="80">
        <f t="shared" si="3"/>
        <v>100</v>
      </c>
      <c r="J39" s="86">
        <f t="shared" si="1"/>
        <v>1200</v>
      </c>
    </row>
    <row r="40" spans="1:10">
      <c r="A40" s="207" t="s">
        <v>156</v>
      </c>
      <c r="B40" s="208"/>
      <c r="C40" s="81">
        <f>SUM(C41:C44)</f>
        <v>69</v>
      </c>
      <c r="D40" s="81">
        <f t="shared" ref="D40:G40" si="4">SUM(D41:D44)</f>
        <v>69</v>
      </c>
      <c r="E40" s="81">
        <f t="shared" si="4"/>
        <v>0</v>
      </c>
      <c r="F40" s="82">
        <f t="shared" si="2"/>
        <v>0</v>
      </c>
      <c r="G40" s="81">
        <f t="shared" si="4"/>
        <v>69</v>
      </c>
      <c r="H40" s="82">
        <f t="shared" si="3"/>
        <v>100.00000000000001</v>
      </c>
      <c r="J40" s="86">
        <f t="shared" si="1"/>
        <v>69</v>
      </c>
    </row>
    <row r="41" spans="1:10">
      <c r="A41" s="88">
        <v>33</v>
      </c>
      <c r="B41" s="89" t="s">
        <v>62</v>
      </c>
      <c r="C41" s="83"/>
      <c r="D41" s="83"/>
      <c r="E41" s="83"/>
      <c r="F41" s="80" t="e">
        <f t="shared" si="2"/>
        <v>#DIV/0!</v>
      </c>
      <c r="G41" s="83"/>
      <c r="H41" s="80" t="e">
        <f t="shared" si="3"/>
        <v>#DIV/0!</v>
      </c>
      <c r="J41" s="86">
        <f t="shared" si="1"/>
        <v>0</v>
      </c>
    </row>
    <row r="42" spans="1:10">
      <c r="A42" s="88">
        <v>34</v>
      </c>
      <c r="B42" s="89" t="s">
        <v>61</v>
      </c>
      <c r="C42" s="83"/>
      <c r="D42" s="83"/>
      <c r="E42" s="83"/>
      <c r="F42" s="80" t="e">
        <f t="shared" si="2"/>
        <v>#DIV/0!</v>
      </c>
      <c r="G42" s="83"/>
      <c r="H42" s="80" t="e">
        <f t="shared" si="3"/>
        <v>#DIV/0!</v>
      </c>
      <c r="J42" s="86">
        <f t="shared" si="1"/>
        <v>0</v>
      </c>
    </row>
    <row r="43" spans="1:10">
      <c r="A43" s="88">
        <v>35</v>
      </c>
      <c r="B43" s="89" t="s">
        <v>60</v>
      </c>
      <c r="C43" s="83">
        <v>69</v>
      </c>
      <c r="D43" s="83">
        <v>69</v>
      </c>
      <c r="E43" s="83"/>
      <c r="F43" s="80">
        <f t="shared" si="2"/>
        <v>0</v>
      </c>
      <c r="G43" s="83">
        <v>69</v>
      </c>
      <c r="H43" s="80">
        <f t="shared" si="3"/>
        <v>100.00000000000001</v>
      </c>
      <c r="J43" s="86">
        <f t="shared" si="1"/>
        <v>69</v>
      </c>
    </row>
    <row r="44" spans="1:10">
      <c r="A44" s="100">
        <v>36</v>
      </c>
      <c r="B44" s="89" t="s">
        <v>59</v>
      </c>
      <c r="C44" s="83"/>
      <c r="D44" s="83"/>
      <c r="E44" s="83"/>
      <c r="F44" s="80" t="e">
        <f t="shared" si="2"/>
        <v>#DIV/0!</v>
      </c>
      <c r="G44" s="83"/>
      <c r="H44" s="80" t="e">
        <f t="shared" si="3"/>
        <v>#DIV/0!</v>
      </c>
      <c r="J44" s="86">
        <f t="shared" si="1"/>
        <v>0</v>
      </c>
    </row>
  </sheetData>
  <mergeCells count="5">
    <mergeCell ref="A3:H3"/>
    <mergeCell ref="A4:H4"/>
    <mergeCell ref="A6:B6"/>
    <mergeCell ref="A7:B7"/>
    <mergeCell ref="A40:B40"/>
  </mergeCells>
  <pageMargins left="1.1299999999999999" right="0.4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M19" sqref="M19"/>
    </sheetView>
  </sheetViews>
  <sheetFormatPr defaultColWidth="9" defaultRowHeight="15.75"/>
  <cols>
    <col min="1" max="1" width="5.42578125" style="86" customWidth="1"/>
    <col min="2" max="2" width="17.28515625" style="85" customWidth="1"/>
    <col min="3" max="3" width="9" style="86" customWidth="1"/>
    <col min="4" max="4" width="8.7109375" style="86" customWidth="1"/>
    <col min="5" max="5" width="9.42578125" style="86" customWidth="1"/>
    <col min="6" max="6" width="8.42578125" style="86" bestFit="1" customWidth="1"/>
    <col min="7" max="7" width="9.42578125" style="86" customWidth="1"/>
    <col min="8" max="8" width="8.42578125" style="86" bestFit="1" customWidth="1"/>
    <col min="9" max="9" width="5.5703125" style="86" customWidth="1"/>
    <col min="10" max="16384" width="9" style="86"/>
  </cols>
  <sheetData>
    <row r="1" spans="1:10">
      <c r="A1" s="84" t="s">
        <v>16</v>
      </c>
    </row>
    <row r="2" spans="1:10" ht="5.25" customHeight="1"/>
    <row r="3" spans="1:10" ht="18">
      <c r="A3" s="203" t="s">
        <v>71</v>
      </c>
      <c r="B3" s="203"/>
      <c r="C3" s="203"/>
      <c r="D3" s="203"/>
      <c r="E3" s="203"/>
      <c r="F3" s="203"/>
      <c r="G3" s="203"/>
      <c r="H3" s="203"/>
    </row>
    <row r="4" spans="1:10" ht="18">
      <c r="A4" s="203" t="s">
        <v>68</v>
      </c>
      <c r="B4" s="203"/>
      <c r="C4" s="203"/>
      <c r="D4" s="203"/>
      <c r="E4" s="203"/>
      <c r="F4" s="203"/>
      <c r="G4" s="203"/>
      <c r="H4" s="203"/>
    </row>
    <row r="5" spans="1:10" ht="6.75" customHeight="1"/>
    <row r="6" spans="1:10" ht="47.25">
      <c r="A6" s="204" t="s">
        <v>18</v>
      </c>
      <c r="B6" s="204"/>
      <c r="C6" s="87" t="s">
        <v>0</v>
      </c>
      <c r="D6" s="87" t="s">
        <v>8</v>
      </c>
      <c r="E6" s="87" t="s">
        <v>9</v>
      </c>
      <c r="F6" s="87" t="s">
        <v>2</v>
      </c>
      <c r="G6" s="87" t="s">
        <v>10</v>
      </c>
      <c r="H6" s="87" t="s">
        <v>2</v>
      </c>
    </row>
    <row r="7" spans="1:10">
      <c r="A7" s="205" t="s">
        <v>20</v>
      </c>
      <c r="B7" s="206"/>
      <c r="C7" s="78">
        <f>SUM(C8:C39)</f>
        <v>16610</v>
      </c>
      <c r="D7" s="78">
        <f t="shared" ref="D7:E7" si="0">SUM(D8:D39)</f>
        <v>16610</v>
      </c>
      <c r="E7" s="78">
        <f t="shared" si="0"/>
        <v>128</v>
      </c>
      <c r="F7" s="79">
        <f>E7/D7%</f>
        <v>0.77062010836845274</v>
      </c>
      <c r="G7" s="78">
        <f>SUM(G8:G39)</f>
        <v>16482</v>
      </c>
      <c r="H7" s="79">
        <f>G7/D7%</f>
        <v>99.229379891631552</v>
      </c>
      <c r="J7" s="86">
        <f>E7+G7</f>
        <v>16610</v>
      </c>
    </row>
    <row r="8" spans="1:10">
      <c r="A8" s="88">
        <v>1</v>
      </c>
      <c r="B8" s="89" t="s">
        <v>25</v>
      </c>
      <c r="C8" s="101">
        <v>404</v>
      </c>
      <c r="D8" s="101">
        <v>404</v>
      </c>
      <c r="E8" s="101">
        <v>8</v>
      </c>
      <c r="F8" s="80">
        <f>E8/D8%</f>
        <v>1.9801980198019802</v>
      </c>
      <c r="G8" s="101">
        <v>396</v>
      </c>
      <c r="H8" s="80">
        <f>G8/D8%</f>
        <v>98.019801980198025</v>
      </c>
      <c r="J8" s="86">
        <f t="shared" ref="J8:J44" si="1">E8+G8</f>
        <v>404</v>
      </c>
    </row>
    <row r="9" spans="1:10">
      <c r="A9" s="88">
        <v>2</v>
      </c>
      <c r="B9" s="89" t="s">
        <v>26</v>
      </c>
      <c r="C9" s="77">
        <v>493</v>
      </c>
      <c r="D9" s="77">
        <v>493</v>
      </c>
      <c r="E9" s="77">
        <v>3</v>
      </c>
      <c r="F9" s="80">
        <f t="shared" ref="F9:F44" si="2">E9/D9%</f>
        <v>0.60851926977687631</v>
      </c>
      <c r="G9" s="77">
        <v>490</v>
      </c>
      <c r="H9" s="80">
        <f t="shared" ref="H9:H44" si="3">G9/D9%</f>
        <v>99.391480730223122</v>
      </c>
      <c r="J9" s="86">
        <f t="shared" si="1"/>
        <v>493</v>
      </c>
    </row>
    <row r="10" spans="1:10">
      <c r="A10" s="88">
        <v>3</v>
      </c>
      <c r="B10" s="89" t="s">
        <v>27</v>
      </c>
      <c r="C10" s="77">
        <v>414</v>
      </c>
      <c r="D10" s="77">
        <v>414</v>
      </c>
      <c r="E10" s="77">
        <v>11</v>
      </c>
      <c r="F10" s="80">
        <f t="shared" si="2"/>
        <v>2.6570048309178746</v>
      </c>
      <c r="G10" s="77">
        <v>403</v>
      </c>
      <c r="H10" s="80">
        <f t="shared" si="3"/>
        <v>97.34299516908213</v>
      </c>
      <c r="J10" s="86">
        <f t="shared" si="1"/>
        <v>414</v>
      </c>
    </row>
    <row r="11" spans="1:10">
      <c r="A11" s="88">
        <v>4</v>
      </c>
      <c r="B11" s="89" t="s">
        <v>28</v>
      </c>
      <c r="C11" s="77">
        <v>355</v>
      </c>
      <c r="D11" s="77">
        <v>355</v>
      </c>
      <c r="E11" s="77">
        <v>10</v>
      </c>
      <c r="F11" s="80">
        <f t="shared" si="2"/>
        <v>2.8169014084507045</v>
      </c>
      <c r="G11" s="77">
        <v>345</v>
      </c>
      <c r="H11" s="80">
        <f t="shared" si="3"/>
        <v>97.183098591549296</v>
      </c>
      <c r="J11" s="86">
        <f t="shared" si="1"/>
        <v>355</v>
      </c>
    </row>
    <row r="12" spans="1:10" ht="31.5">
      <c r="A12" s="88">
        <v>5</v>
      </c>
      <c r="B12" s="93" t="s">
        <v>29</v>
      </c>
      <c r="C12" s="77">
        <v>422</v>
      </c>
      <c r="D12" s="77">
        <v>422</v>
      </c>
      <c r="E12" s="77">
        <v>2</v>
      </c>
      <c r="F12" s="80">
        <f t="shared" si="2"/>
        <v>0.47393364928909953</v>
      </c>
      <c r="G12" s="77">
        <v>420</v>
      </c>
      <c r="H12" s="80">
        <f t="shared" si="3"/>
        <v>99.526066350710906</v>
      </c>
      <c r="J12" s="86">
        <f t="shared" si="1"/>
        <v>422</v>
      </c>
    </row>
    <row r="13" spans="1:10">
      <c r="A13" s="88">
        <v>6</v>
      </c>
      <c r="B13" s="89" t="s">
        <v>30</v>
      </c>
      <c r="C13" s="77">
        <v>517</v>
      </c>
      <c r="D13" s="77">
        <v>517</v>
      </c>
      <c r="E13" s="77">
        <v>8</v>
      </c>
      <c r="F13" s="80">
        <f t="shared" si="2"/>
        <v>1.5473887814313347</v>
      </c>
      <c r="G13" s="77">
        <v>509</v>
      </c>
      <c r="H13" s="80">
        <f t="shared" si="3"/>
        <v>98.452611218568663</v>
      </c>
      <c r="J13" s="86">
        <f t="shared" si="1"/>
        <v>517</v>
      </c>
    </row>
    <row r="14" spans="1:10">
      <c r="A14" s="88">
        <v>7</v>
      </c>
      <c r="B14" s="89" t="s">
        <v>31</v>
      </c>
      <c r="C14" s="77">
        <v>804</v>
      </c>
      <c r="D14" s="77">
        <v>804</v>
      </c>
      <c r="E14" s="77">
        <v>10</v>
      </c>
      <c r="F14" s="80">
        <f t="shared" si="2"/>
        <v>1.2437810945273633</v>
      </c>
      <c r="G14" s="77">
        <v>794</v>
      </c>
      <c r="H14" s="80">
        <f t="shared" si="3"/>
        <v>98.75621890547265</v>
      </c>
      <c r="J14" s="86">
        <f t="shared" si="1"/>
        <v>804</v>
      </c>
    </row>
    <row r="15" spans="1:10">
      <c r="A15" s="88">
        <v>8</v>
      </c>
      <c r="B15" s="89" t="s">
        <v>32</v>
      </c>
      <c r="C15" s="77">
        <v>447</v>
      </c>
      <c r="D15" s="77">
        <v>447</v>
      </c>
      <c r="E15" s="77">
        <v>1</v>
      </c>
      <c r="F15" s="80">
        <f t="shared" si="2"/>
        <v>0.2237136465324385</v>
      </c>
      <c r="G15" s="77">
        <v>446</v>
      </c>
      <c r="H15" s="80">
        <f t="shared" si="3"/>
        <v>99.776286353467569</v>
      </c>
      <c r="J15" s="86">
        <f t="shared" si="1"/>
        <v>447</v>
      </c>
    </row>
    <row r="16" spans="1:10">
      <c r="A16" s="88">
        <v>9</v>
      </c>
      <c r="B16" s="89" t="s">
        <v>33</v>
      </c>
      <c r="C16" s="77">
        <v>290</v>
      </c>
      <c r="D16" s="77">
        <v>290</v>
      </c>
      <c r="E16" s="77">
        <v>1</v>
      </c>
      <c r="F16" s="80">
        <f t="shared" si="2"/>
        <v>0.34482758620689657</v>
      </c>
      <c r="G16" s="77">
        <v>289</v>
      </c>
      <c r="H16" s="80">
        <f t="shared" si="3"/>
        <v>99.65517241379311</v>
      </c>
      <c r="J16" s="86">
        <f t="shared" si="1"/>
        <v>290</v>
      </c>
    </row>
    <row r="17" spans="1:10">
      <c r="A17" s="88">
        <v>10</v>
      </c>
      <c r="B17" s="89" t="s">
        <v>34</v>
      </c>
      <c r="C17" s="77">
        <v>589</v>
      </c>
      <c r="D17" s="77">
        <v>589</v>
      </c>
      <c r="E17" s="77"/>
      <c r="F17" s="80">
        <f t="shared" si="2"/>
        <v>0</v>
      </c>
      <c r="G17" s="77">
        <v>589</v>
      </c>
      <c r="H17" s="80">
        <f t="shared" si="3"/>
        <v>100</v>
      </c>
      <c r="J17" s="86">
        <f t="shared" si="1"/>
        <v>589</v>
      </c>
    </row>
    <row r="18" spans="1:10">
      <c r="A18" s="88">
        <v>11</v>
      </c>
      <c r="B18" s="89" t="s">
        <v>35</v>
      </c>
      <c r="C18" s="77">
        <v>358</v>
      </c>
      <c r="D18" s="77">
        <v>358</v>
      </c>
      <c r="E18" s="77">
        <v>0</v>
      </c>
      <c r="F18" s="80">
        <f t="shared" si="2"/>
        <v>0</v>
      </c>
      <c r="G18" s="77">
        <v>358</v>
      </c>
      <c r="H18" s="80">
        <f t="shared" si="3"/>
        <v>100</v>
      </c>
      <c r="J18" s="86">
        <f t="shared" si="1"/>
        <v>358</v>
      </c>
    </row>
    <row r="19" spans="1:10">
      <c r="A19" s="88">
        <v>12</v>
      </c>
      <c r="B19" s="89" t="s">
        <v>36</v>
      </c>
      <c r="C19" s="77">
        <v>439</v>
      </c>
      <c r="D19" s="77">
        <v>439</v>
      </c>
      <c r="E19" s="77">
        <v>0</v>
      </c>
      <c r="F19" s="80">
        <f t="shared" si="2"/>
        <v>0</v>
      </c>
      <c r="G19" s="77">
        <v>439</v>
      </c>
      <c r="H19" s="80">
        <f t="shared" si="3"/>
        <v>100.00000000000001</v>
      </c>
      <c r="J19" s="86">
        <f t="shared" si="1"/>
        <v>439</v>
      </c>
    </row>
    <row r="20" spans="1:10">
      <c r="A20" s="88">
        <v>13</v>
      </c>
      <c r="B20" s="89" t="s">
        <v>37</v>
      </c>
      <c r="C20" s="77">
        <v>417</v>
      </c>
      <c r="D20" s="77">
        <v>417</v>
      </c>
      <c r="E20" s="77">
        <v>0</v>
      </c>
      <c r="F20" s="80">
        <f t="shared" si="2"/>
        <v>0</v>
      </c>
      <c r="G20" s="77">
        <v>417</v>
      </c>
      <c r="H20" s="80">
        <f t="shared" si="3"/>
        <v>100</v>
      </c>
      <c r="J20" s="86">
        <f t="shared" si="1"/>
        <v>417</v>
      </c>
    </row>
    <row r="21" spans="1:10">
      <c r="A21" s="88">
        <v>14</v>
      </c>
      <c r="B21" s="89" t="s">
        <v>38</v>
      </c>
      <c r="C21" s="77">
        <v>408</v>
      </c>
      <c r="D21" s="77">
        <v>408</v>
      </c>
      <c r="E21" s="77">
        <v>0</v>
      </c>
      <c r="F21" s="80">
        <f t="shared" si="2"/>
        <v>0</v>
      </c>
      <c r="G21" s="77">
        <v>408</v>
      </c>
      <c r="H21" s="80">
        <f t="shared" si="3"/>
        <v>100</v>
      </c>
      <c r="J21" s="86">
        <f t="shared" si="1"/>
        <v>408</v>
      </c>
    </row>
    <row r="22" spans="1:10">
      <c r="A22" s="88">
        <v>15</v>
      </c>
      <c r="B22" s="89" t="s">
        <v>57</v>
      </c>
      <c r="C22" s="77">
        <v>371</v>
      </c>
      <c r="D22" s="77">
        <v>371</v>
      </c>
      <c r="E22" s="77">
        <v>5</v>
      </c>
      <c r="F22" s="80">
        <f t="shared" si="2"/>
        <v>1.3477088948787062</v>
      </c>
      <c r="G22" s="77">
        <v>366</v>
      </c>
      <c r="H22" s="80">
        <f t="shared" si="3"/>
        <v>98.652291105121293</v>
      </c>
      <c r="J22" s="86">
        <f t="shared" si="1"/>
        <v>371</v>
      </c>
    </row>
    <row r="23" spans="1:10">
      <c r="A23" s="88">
        <v>16</v>
      </c>
      <c r="B23" s="94" t="s">
        <v>39</v>
      </c>
      <c r="C23" s="77">
        <v>945</v>
      </c>
      <c r="D23" s="77">
        <v>945</v>
      </c>
      <c r="E23" s="77">
        <v>2</v>
      </c>
      <c r="F23" s="80">
        <f t="shared" si="2"/>
        <v>0.21164021164021166</v>
      </c>
      <c r="G23" s="77">
        <v>943</v>
      </c>
      <c r="H23" s="80">
        <f t="shared" si="3"/>
        <v>99.788359788359799</v>
      </c>
      <c r="J23" s="86">
        <f t="shared" si="1"/>
        <v>945</v>
      </c>
    </row>
    <row r="24" spans="1:10">
      <c r="A24" s="88">
        <v>17</v>
      </c>
      <c r="B24" s="94" t="s">
        <v>40</v>
      </c>
      <c r="C24" s="77">
        <v>396</v>
      </c>
      <c r="D24" s="77">
        <v>396</v>
      </c>
      <c r="E24" s="77"/>
      <c r="F24" s="80">
        <f t="shared" si="2"/>
        <v>0</v>
      </c>
      <c r="G24" s="77">
        <v>396</v>
      </c>
      <c r="H24" s="80">
        <f t="shared" si="3"/>
        <v>100</v>
      </c>
      <c r="J24" s="86">
        <f t="shared" si="1"/>
        <v>396</v>
      </c>
    </row>
    <row r="25" spans="1:10">
      <c r="A25" s="88">
        <v>18</v>
      </c>
      <c r="B25" s="89" t="s">
        <v>41</v>
      </c>
      <c r="C25" s="77">
        <v>451</v>
      </c>
      <c r="D25" s="77">
        <v>451</v>
      </c>
      <c r="E25" s="77">
        <v>5</v>
      </c>
      <c r="F25" s="80">
        <f t="shared" si="2"/>
        <v>1.1086474501108647</v>
      </c>
      <c r="G25" s="77">
        <v>446</v>
      </c>
      <c r="H25" s="80">
        <f t="shared" si="3"/>
        <v>98.891352549889135</v>
      </c>
      <c r="J25" s="86">
        <f t="shared" si="1"/>
        <v>451</v>
      </c>
    </row>
    <row r="26" spans="1:10">
      <c r="A26" s="88">
        <v>19</v>
      </c>
      <c r="B26" s="89" t="s">
        <v>42</v>
      </c>
      <c r="C26" s="77">
        <v>300</v>
      </c>
      <c r="D26" s="77">
        <v>300</v>
      </c>
      <c r="E26" s="77"/>
      <c r="F26" s="80">
        <f t="shared" si="2"/>
        <v>0</v>
      </c>
      <c r="G26" s="77">
        <v>300</v>
      </c>
      <c r="H26" s="80">
        <f t="shared" si="3"/>
        <v>100</v>
      </c>
      <c r="J26" s="86">
        <f t="shared" si="1"/>
        <v>300</v>
      </c>
    </row>
    <row r="27" spans="1:10">
      <c r="A27" s="88">
        <v>20</v>
      </c>
      <c r="B27" s="89" t="s">
        <v>43</v>
      </c>
      <c r="C27" s="77">
        <v>237</v>
      </c>
      <c r="D27" s="77">
        <v>237</v>
      </c>
      <c r="E27" s="77"/>
      <c r="F27" s="80">
        <f t="shared" si="2"/>
        <v>0</v>
      </c>
      <c r="G27" s="77">
        <v>237</v>
      </c>
      <c r="H27" s="80">
        <f t="shared" si="3"/>
        <v>100</v>
      </c>
      <c r="J27" s="86">
        <f t="shared" si="1"/>
        <v>237</v>
      </c>
    </row>
    <row r="28" spans="1:10">
      <c r="A28" s="88">
        <v>21</v>
      </c>
      <c r="B28" s="89" t="s">
        <v>44</v>
      </c>
      <c r="C28" s="77">
        <v>272</v>
      </c>
      <c r="D28" s="77">
        <v>272</v>
      </c>
      <c r="E28" s="77">
        <v>0</v>
      </c>
      <c r="F28" s="80">
        <f t="shared" si="2"/>
        <v>0</v>
      </c>
      <c r="G28" s="77">
        <v>272</v>
      </c>
      <c r="H28" s="80">
        <f t="shared" si="3"/>
        <v>99.999999999999986</v>
      </c>
      <c r="J28" s="86">
        <f t="shared" si="1"/>
        <v>272</v>
      </c>
    </row>
    <row r="29" spans="1:10">
      <c r="A29" s="88">
        <v>22</v>
      </c>
      <c r="B29" s="89" t="s">
        <v>45</v>
      </c>
      <c r="C29" s="77">
        <v>422</v>
      </c>
      <c r="D29" s="77">
        <v>422</v>
      </c>
      <c r="E29" s="77">
        <v>0</v>
      </c>
      <c r="F29" s="80">
        <f t="shared" si="2"/>
        <v>0</v>
      </c>
      <c r="G29" s="77">
        <v>422</v>
      </c>
      <c r="H29" s="80">
        <f t="shared" si="3"/>
        <v>100</v>
      </c>
      <c r="J29" s="86">
        <f t="shared" si="1"/>
        <v>422</v>
      </c>
    </row>
    <row r="30" spans="1:10">
      <c r="A30" s="88">
        <v>23</v>
      </c>
      <c r="B30" s="89" t="s">
        <v>46</v>
      </c>
      <c r="C30" s="77">
        <v>449</v>
      </c>
      <c r="D30" s="77">
        <v>449</v>
      </c>
      <c r="E30" s="77">
        <v>20</v>
      </c>
      <c r="F30" s="80">
        <f t="shared" si="2"/>
        <v>4.4543429844097995</v>
      </c>
      <c r="G30" s="77">
        <v>429</v>
      </c>
      <c r="H30" s="80">
        <f t="shared" si="3"/>
        <v>95.545657015590194</v>
      </c>
      <c r="J30" s="86">
        <f t="shared" si="1"/>
        <v>449</v>
      </c>
    </row>
    <row r="31" spans="1:10">
      <c r="A31" s="88">
        <v>24</v>
      </c>
      <c r="B31" s="89" t="s">
        <v>47</v>
      </c>
      <c r="C31" s="77">
        <v>723</v>
      </c>
      <c r="D31" s="77">
        <v>723</v>
      </c>
      <c r="E31" s="77">
        <v>10</v>
      </c>
      <c r="F31" s="80">
        <f t="shared" si="2"/>
        <v>1.3831258644536653</v>
      </c>
      <c r="G31" s="77">
        <v>713</v>
      </c>
      <c r="H31" s="80">
        <f t="shared" si="3"/>
        <v>98.616874135546325</v>
      </c>
      <c r="J31" s="86">
        <f t="shared" si="1"/>
        <v>723</v>
      </c>
    </row>
    <row r="32" spans="1:10">
      <c r="A32" s="88">
        <v>25</v>
      </c>
      <c r="B32" s="89" t="s">
        <v>48</v>
      </c>
      <c r="C32" s="77">
        <v>707</v>
      </c>
      <c r="D32" s="77">
        <v>707</v>
      </c>
      <c r="E32" s="77">
        <v>10</v>
      </c>
      <c r="F32" s="80">
        <f t="shared" si="2"/>
        <v>1.4144271570014144</v>
      </c>
      <c r="G32" s="77">
        <v>697</v>
      </c>
      <c r="H32" s="80">
        <f t="shared" si="3"/>
        <v>98.585572842998587</v>
      </c>
      <c r="J32" s="86">
        <f t="shared" si="1"/>
        <v>707</v>
      </c>
    </row>
    <row r="33" spans="1:10">
      <c r="A33" s="88">
        <v>26</v>
      </c>
      <c r="B33" s="89" t="s">
        <v>50</v>
      </c>
      <c r="C33" s="77">
        <v>350</v>
      </c>
      <c r="D33" s="77">
        <v>350</v>
      </c>
      <c r="E33" s="77"/>
      <c r="F33" s="80">
        <f t="shared" si="2"/>
        <v>0</v>
      </c>
      <c r="G33" s="77">
        <v>350</v>
      </c>
      <c r="H33" s="80">
        <f t="shared" si="3"/>
        <v>100</v>
      </c>
      <c r="J33" s="86">
        <f t="shared" si="1"/>
        <v>350</v>
      </c>
    </row>
    <row r="34" spans="1:10">
      <c r="A34" s="88">
        <v>27</v>
      </c>
      <c r="B34" s="89" t="s">
        <v>52</v>
      </c>
      <c r="C34" s="77">
        <v>1023</v>
      </c>
      <c r="D34" s="77">
        <v>1023</v>
      </c>
      <c r="E34" s="77">
        <v>5</v>
      </c>
      <c r="F34" s="80">
        <f t="shared" si="2"/>
        <v>0.48875855327468226</v>
      </c>
      <c r="G34" s="77">
        <v>1018</v>
      </c>
      <c r="H34" s="80">
        <f t="shared" si="3"/>
        <v>99.511241446725307</v>
      </c>
      <c r="J34" s="86">
        <f t="shared" si="1"/>
        <v>1023</v>
      </c>
    </row>
    <row r="35" spans="1:10">
      <c r="A35" s="88">
        <v>28</v>
      </c>
      <c r="B35" s="89" t="s">
        <v>53</v>
      </c>
      <c r="C35" s="77">
        <v>500</v>
      </c>
      <c r="D35" s="77">
        <v>500</v>
      </c>
      <c r="E35" s="77">
        <v>5</v>
      </c>
      <c r="F35" s="80">
        <f t="shared" si="2"/>
        <v>1</v>
      </c>
      <c r="G35" s="77">
        <v>495</v>
      </c>
      <c r="H35" s="80">
        <f t="shared" si="3"/>
        <v>99</v>
      </c>
      <c r="J35" s="86">
        <f t="shared" si="1"/>
        <v>500</v>
      </c>
    </row>
    <row r="36" spans="1:10">
      <c r="A36" s="88">
        <v>29</v>
      </c>
      <c r="B36" s="89" t="s">
        <v>54</v>
      </c>
      <c r="C36" s="77">
        <v>510</v>
      </c>
      <c r="D36" s="77">
        <v>510</v>
      </c>
      <c r="E36" s="77">
        <v>3</v>
      </c>
      <c r="F36" s="80">
        <f t="shared" si="2"/>
        <v>0.58823529411764708</v>
      </c>
      <c r="G36" s="77">
        <v>507</v>
      </c>
      <c r="H36" s="80">
        <f t="shared" si="3"/>
        <v>99.411764705882362</v>
      </c>
      <c r="J36" s="86">
        <f t="shared" si="1"/>
        <v>510</v>
      </c>
    </row>
    <row r="37" spans="1:10">
      <c r="A37" s="88">
        <v>30</v>
      </c>
      <c r="B37" s="89" t="s">
        <v>58</v>
      </c>
      <c r="C37" s="102">
        <v>622</v>
      </c>
      <c r="D37" s="102">
        <v>622</v>
      </c>
      <c r="E37" s="102">
        <v>4</v>
      </c>
      <c r="F37" s="80">
        <f t="shared" si="2"/>
        <v>0.64308681672025725</v>
      </c>
      <c r="G37" s="102">
        <v>618</v>
      </c>
      <c r="H37" s="80">
        <f t="shared" si="3"/>
        <v>99.356913183279744</v>
      </c>
      <c r="J37" s="86">
        <f t="shared" si="1"/>
        <v>622</v>
      </c>
    </row>
    <row r="38" spans="1:10" ht="31.5">
      <c r="A38" s="88">
        <v>31</v>
      </c>
      <c r="B38" s="93" t="s">
        <v>55</v>
      </c>
      <c r="C38" s="77">
        <v>775</v>
      </c>
      <c r="D38" s="77">
        <v>775</v>
      </c>
      <c r="E38" s="77">
        <v>0</v>
      </c>
      <c r="F38" s="80">
        <f t="shared" si="2"/>
        <v>0</v>
      </c>
      <c r="G38" s="77">
        <v>775</v>
      </c>
      <c r="H38" s="80">
        <f t="shared" si="3"/>
        <v>100</v>
      </c>
      <c r="J38" s="86">
        <f t="shared" si="1"/>
        <v>775</v>
      </c>
    </row>
    <row r="39" spans="1:10">
      <c r="A39" s="88">
        <v>32</v>
      </c>
      <c r="B39" s="96" t="s">
        <v>56</v>
      </c>
      <c r="C39" s="77">
        <v>1200</v>
      </c>
      <c r="D39" s="77">
        <v>1200</v>
      </c>
      <c r="E39" s="77">
        <v>5</v>
      </c>
      <c r="F39" s="80">
        <f t="shared" si="2"/>
        <v>0.41666666666666669</v>
      </c>
      <c r="G39" s="77">
        <v>1195</v>
      </c>
      <c r="H39" s="80">
        <f t="shared" si="3"/>
        <v>99.583333333333329</v>
      </c>
      <c r="J39" s="86">
        <f t="shared" si="1"/>
        <v>1200</v>
      </c>
    </row>
    <row r="40" spans="1:10">
      <c r="A40" s="207" t="s">
        <v>156</v>
      </c>
      <c r="B40" s="208"/>
      <c r="C40" s="81">
        <f>SUM(C41:C44)</f>
        <v>69</v>
      </c>
      <c r="D40" s="81">
        <f t="shared" ref="D40:G40" si="4">SUM(D41:D44)</f>
        <v>69</v>
      </c>
      <c r="E40" s="81">
        <f t="shared" si="4"/>
        <v>0</v>
      </c>
      <c r="F40" s="82">
        <f t="shared" si="2"/>
        <v>0</v>
      </c>
      <c r="G40" s="81">
        <f t="shared" si="4"/>
        <v>69</v>
      </c>
      <c r="H40" s="82">
        <f t="shared" si="3"/>
        <v>100.00000000000001</v>
      </c>
      <c r="J40" s="86">
        <f t="shared" si="1"/>
        <v>69</v>
      </c>
    </row>
    <row r="41" spans="1:10">
      <c r="A41" s="88">
        <v>33</v>
      </c>
      <c r="B41" s="89" t="s">
        <v>62</v>
      </c>
      <c r="C41" s="83"/>
      <c r="D41" s="83"/>
      <c r="E41" s="83"/>
      <c r="F41" s="80" t="e">
        <f t="shared" si="2"/>
        <v>#DIV/0!</v>
      </c>
      <c r="G41" s="83"/>
      <c r="H41" s="80" t="e">
        <f t="shared" si="3"/>
        <v>#DIV/0!</v>
      </c>
      <c r="J41" s="86">
        <f t="shared" si="1"/>
        <v>0</v>
      </c>
    </row>
    <row r="42" spans="1:10">
      <c r="A42" s="88">
        <v>34</v>
      </c>
      <c r="B42" s="89" t="s">
        <v>61</v>
      </c>
      <c r="C42" s="83"/>
      <c r="D42" s="83"/>
      <c r="E42" s="83"/>
      <c r="F42" s="80" t="e">
        <f t="shared" si="2"/>
        <v>#DIV/0!</v>
      </c>
      <c r="G42" s="83"/>
      <c r="H42" s="80" t="e">
        <f t="shared" si="3"/>
        <v>#DIV/0!</v>
      </c>
      <c r="J42" s="86">
        <f t="shared" si="1"/>
        <v>0</v>
      </c>
    </row>
    <row r="43" spans="1:10">
      <c r="A43" s="88">
        <v>35</v>
      </c>
      <c r="B43" s="89" t="s">
        <v>60</v>
      </c>
      <c r="C43" s="83">
        <v>69</v>
      </c>
      <c r="D43" s="83">
        <v>69</v>
      </c>
      <c r="E43" s="83"/>
      <c r="F43" s="80">
        <f t="shared" si="2"/>
        <v>0</v>
      </c>
      <c r="G43" s="83">
        <v>69</v>
      </c>
      <c r="H43" s="80">
        <f t="shared" si="3"/>
        <v>100.00000000000001</v>
      </c>
      <c r="J43" s="86">
        <f t="shared" si="1"/>
        <v>69</v>
      </c>
    </row>
    <row r="44" spans="1:10">
      <c r="A44" s="100">
        <v>36</v>
      </c>
      <c r="B44" s="89" t="s">
        <v>59</v>
      </c>
      <c r="C44" s="83"/>
      <c r="D44" s="83"/>
      <c r="E44" s="83"/>
      <c r="F44" s="80" t="e">
        <f t="shared" si="2"/>
        <v>#DIV/0!</v>
      </c>
      <c r="G44" s="83"/>
      <c r="H44" s="80" t="e">
        <f t="shared" si="3"/>
        <v>#DIV/0!</v>
      </c>
      <c r="J44" s="86">
        <f t="shared" si="1"/>
        <v>0</v>
      </c>
    </row>
  </sheetData>
  <mergeCells count="5">
    <mergeCell ref="A3:H3"/>
    <mergeCell ref="A4:H4"/>
    <mergeCell ref="A6:B6"/>
    <mergeCell ref="A7:B7"/>
    <mergeCell ref="A40:B40"/>
  </mergeCells>
  <pageMargins left="1.04" right="0.23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44"/>
  <sheetViews>
    <sheetView topLeftCell="A19" workbookViewId="0">
      <selection activeCell="A19" sqref="A1:XFD1048576"/>
    </sheetView>
  </sheetViews>
  <sheetFormatPr defaultColWidth="9" defaultRowHeight="15.75"/>
  <cols>
    <col min="1" max="1" width="5.42578125" style="86" customWidth="1"/>
    <col min="2" max="2" width="17.28515625" style="85" customWidth="1"/>
    <col min="3" max="3" width="9" style="86" customWidth="1"/>
    <col min="4" max="4" width="8.7109375" style="86" customWidth="1"/>
    <col min="5" max="5" width="9.42578125" style="86" customWidth="1"/>
    <col min="6" max="6" width="8.42578125" style="86" bestFit="1" customWidth="1"/>
    <col min="7" max="7" width="9.42578125" style="86" customWidth="1"/>
    <col min="8" max="8" width="8.42578125" style="86" bestFit="1" customWidth="1"/>
    <col min="9" max="9" width="5.5703125" style="86" customWidth="1"/>
    <col min="10" max="16384" width="9" style="86"/>
  </cols>
  <sheetData>
    <row r="1" spans="1:10">
      <c r="A1" s="84" t="s">
        <v>16</v>
      </c>
    </row>
    <row r="2" spans="1:10" ht="5.25" customHeight="1"/>
    <row r="3" spans="1:10" ht="18">
      <c r="A3" s="203" t="s">
        <v>72</v>
      </c>
      <c r="B3" s="203"/>
      <c r="C3" s="203"/>
      <c r="D3" s="203"/>
      <c r="E3" s="203"/>
      <c r="F3" s="203"/>
      <c r="G3" s="203"/>
      <c r="H3" s="203"/>
    </row>
    <row r="4" spans="1:10" ht="18">
      <c r="A4" s="203" t="s">
        <v>68</v>
      </c>
      <c r="B4" s="203"/>
      <c r="C4" s="203"/>
      <c r="D4" s="203"/>
      <c r="E4" s="203"/>
      <c r="F4" s="203"/>
      <c r="G4" s="203"/>
      <c r="H4" s="203"/>
    </row>
    <row r="5" spans="1:10" ht="6.75" customHeight="1"/>
    <row r="6" spans="1:10" ht="47.25">
      <c r="A6" s="204" t="s">
        <v>18</v>
      </c>
      <c r="B6" s="204"/>
      <c r="C6" s="87" t="s">
        <v>0</v>
      </c>
      <c r="D6" s="87" t="s">
        <v>8</v>
      </c>
      <c r="E6" s="87" t="s">
        <v>9</v>
      </c>
      <c r="F6" s="87" t="s">
        <v>2</v>
      </c>
      <c r="G6" s="87" t="s">
        <v>10</v>
      </c>
      <c r="H6" s="87" t="s">
        <v>2</v>
      </c>
    </row>
    <row r="7" spans="1:10">
      <c r="A7" s="205" t="s">
        <v>20</v>
      </c>
      <c r="B7" s="206"/>
      <c r="C7" s="78">
        <f>SUM(C8:C39)</f>
        <v>36594</v>
      </c>
      <c r="D7" s="78">
        <f t="shared" ref="D7:E7" si="0">SUM(D8:D39)</f>
        <v>34902</v>
      </c>
      <c r="E7" s="78">
        <f t="shared" si="0"/>
        <v>718</v>
      </c>
      <c r="F7" s="79">
        <f>E7/D7%</f>
        <v>2.0571886997879778</v>
      </c>
      <c r="G7" s="78">
        <f>SUM(G8:G39)</f>
        <v>34184</v>
      </c>
      <c r="H7" s="79">
        <f>G7/D7%</f>
        <v>97.942811300212028</v>
      </c>
      <c r="J7" s="86">
        <f>E7+G7</f>
        <v>34902</v>
      </c>
    </row>
    <row r="8" spans="1:10">
      <c r="A8" s="88">
        <v>1</v>
      </c>
      <c r="B8" s="89" t="s">
        <v>25</v>
      </c>
      <c r="C8" s="101">
        <v>780</v>
      </c>
      <c r="D8" s="101">
        <v>780</v>
      </c>
      <c r="E8" s="101">
        <v>66</v>
      </c>
      <c r="F8" s="80">
        <f>E8/D8%</f>
        <v>8.4615384615384617</v>
      </c>
      <c r="G8" s="101">
        <v>714</v>
      </c>
      <c r="H8" s="80">
        <f>G8/D8%</f>
        <v>91.538461538461547</v>
      </c>
      <c r="J8" s="86">
        <f t="shared" ref="J8:J44" si="1">E8+G8</f>
        <v>780</v>
      </c>
    </row>
    <row r="9" spans="1:10">
      <c r="A9" s="88">
        <v>2</v>
      </c>
      <c r="B9" s="89" t="s">
        <v>26</v>
      </c>
      <c r="C9" s="77">
        <v>1024</v>
      </c>
      <c r="D9" s="77">
        <v>1024</v>
      </c>
      <c r="E9" s="77">
        <v>30</v>
      </c>
      <c r="F9" s="80">
        <f>E9/D9*100</f>
        <v>2.9296875</v>
      </c>
      <c r="G9" s="77">
        <v>994</v>
      </c>
      <c r="H9" s="80">
        <f>G9/D9*100</f>
        <v>97.0703125</v>
      </c>
      <c r="J9" s="86">
        <f t="shared" si="1"/>
        <v>1024</v>
      </c>
    </row>
    <row r="10" spans="1:10">
      <c r="A10" s="88">
        <v>3</v>
      </c>
      <c r="B10" s="89" t="s">
        <v>27</v>
      </c>
      <c r="C10" s="77">
        <v>874</v>
      </c>
      <c r="D10" s="77">
        <v>874</v>
      </c>
      <c r="E10" s="77">
        <v>91</v>
      </c>
      <c r="F10" s="80">
        <f>E10*100/$D10</f>
        <v>10.411899313501143</v>
      </c>
      <c r="G10" s="77">
        <v>783</v>
      </c>
      <c r="H10" s="80">
        <f>G10*100/$D10</f>
        <v>89.588100686498862</v>
      </c>
      <c r="J10" s="86">
        <f t="shared" si="1"/>
        <v>874</v>
      </c>
    </row>
    <row r="11" spans="1:10">
      <c r="A11" s="88">
        <v>4</v>
      </c>
      <c r="B11" s="89" t="s">
        <v>28</v>
      </c>
      <c r="C11" s="77">
        <v>717</v>
      </c>
      <c r="D11" s="77">
        <v>717</v>
      </c>
      <c r="E11" s="77">
        <v>50</v>
      </c>
      <c r="F11" s="80">
        <v>7</v>
      </c>
      <c r="G11" s="77">
        <v>667</v>
      </c>
      <c r="H11" s="80">
        <v>93</v>
      </c>
      <c r="J11" s="86">
        <f t="shared" si="1"/>
        <v>717</v>
      </c>
    </row>
    <row r="12" spans="1:10" ht="31.5">
      <c r="A12" s="88">
        <v>5</v>
      </c>
      <c r="B12" s="93" t="s">
        <v>29</v>
      </c>
      <c r="C12" s="77">
        <v>814</v>
      </c>
      <c r="D12" s="77">
        <v>814</v>
      </c>
      <c r="E12" s="77">
        <v>30</v>
      </c>
      <c r="F12" s="80">
        <f t="shared" ref="F12:F44" si="2">E12/D12%</f>
        <v>3.6855036855036851</v>
      </c>
      <c r="G12" s="77">
        <v>784</v>
      </c>
      <c r="H12" s="80">
        <f t="shared" ref="H12:H44" si="3">G12/D12%</f>
        <v>96.31449631449631</v>
      </c>
      <c r="J12" s="86">
        <f t="shared" si="1"/>
        <v>814</v>
      </c>
    </row>
    <row r="13" spans="1:10">
      <c r="A13" s="88">
        <v>6</v>
      </c>
      <c r="B13" s="89" t="s">
        <v>30</v>
      </c>
      <c r="C13" s="77">
        <v>981</v>
      </c>
      <c r="D13" s="77">
        <v>981</v>
      </c>
      <c r="E13" s="77">
        <v>1</v>
      </c>
      <c r="F13" s="80">
        <v>7.0000000000000007E-2</v>
      </c>
      <c r="G13" s="77">
        <v>980</v>
      </c>
      <c r="H13" s="80">
        <v>99.93</v>
      </c>
      <c r="J13" s="86">
        <f t="shared" si="1"/>
        <v>981</v>
      </c>
    </row>
    <row r="14" spans="1:10">
      <c r="A14" s="88">
        <v>7</v>
      </c>
      <c r="B14" s="89" t="s">
        <v>31</v>
      </c>
      <c r="C14" s="77">
        <v>1752</v>
      </c>
      <c r="D14" s="77">
        <v>1752</v>
      </c>
      <c r="E14" s="77">
        <v>5</v>
      </c>
      <c r="F14" s="80">
        <v>0.3</v>
      </c>
      <c r="G14" s="77">
        <v>1747</v>
      </c>
      <c r="H14" s="80">
        <v>99.7</v>
      </c>
      <c r="J14" s="86">
        <f t="shared" si="1"/>
        <v>1752</v>
      </c>
    </row>
    <row r="15" spans="1:10">
      <c r="A15" s="88">
        <v>8</v>
      </c>
      <c r="B15" s="89" t="s">
        <v>32</v>
      </c>
      <c r="C15" s="77">
        <v>1095</v>
      </c>
      <c r="D15" s="77">
        <v>1095</v>
      </c>
      <c r="E15" s="77">
        <v>9</v>
      </c>
      <c r="F15" s="80">
        <f>E15*100%/C15</f>
        <v>8.21917808219178E-3</v>
      </c>
      <c r="G15" s="77">
        <v>1086</v>
      </c>
      <c r="H15" s="80">
        <f>G15*100%/C15</f>
        <v>0.99178082191780825</v>
      </c>
      <c r="J15" s="86">
        <f t="shared" si="1"/>
        <v>1095</v>
      </c>
    </row>
    <row r="16" spans="1:10">
      <c r="A16" s="88">
        <v>9</v>
      </c>
      <c r="B16" s="89" t="s">
        <v>33</v>
      </c>
      <c r="C16" s="77">
        <v>643</v>
      </c>
      <c r="D16" s="77">
        <v>643</v>
      </c>
      <c r="E16" s="77">
        <v>9</v>
      </c>
      <c r="F16" s="80">
        <v>1.3996889580093312</v>
      </c>
      <c r="G16" s="77">
        <v>634</v>
      </c>
      <c r="H16" s="80">
        <v>98.600311041990665</v>
      </c>
      <c r="J16" s="86">
        <f t="shared" si="1"/>
        <v>643</v>
      </c>
    </row>
    <row r="17" spans="1:10">
      <c r="A17" s="88">
        <v>10</v>
      </c>
      <c r="B17" s="89" t="s">
        <v>34</v>
      </c>
      <c r="C17" s="77">
        <v>1133</v>
      </c>
      <c r="D17" s="77">
        <v>1133</v>
      </c>
      <c r="E17" s="77">
        <v>4</v>
      </c>
      <c r="F17" s="80">
        <v>0.35304501323918802</v>
      </c>
      <c r="G17" s="77">
        <v>1129</v>
      </c>
      <c r="H17" s="80">
        <v>99.646954986760818</v>
      </c>
      <c r="J17" s="86">
        <f t="shared" si="1"/>
        <v>1133</v>
      </c>
    </row>
    <row r="18" spans="1:10">
      <c r="A18" s="88">
        <v>11</v>
      </c>
      <c r="B18" s="89" t="s">
        <v>35</v>
      </c>
      <c r="C18" s="77">
        <v>644</v>
      </c>
      <c r="D18" s="77">
        <v>644</v>
      </c>
      <c r="E18" s="77">
        <v>14</v>
      </c>
      <c r="F18" s="80">
        <f>E18/D18*100</f>
        <v>2.1739130434782608</v>
      </c>
      <c r="G18" s="77">
        <v>630</v>
      </c>
      <c r="H18" s="80">
        <f>100-F18</f>
        <v>97.826086956521735</v>
      </c>
      <c r="J18" s="86">
        <f t="shared" si="1"/>
        <v>644</v>
      </c>
    </row>
    <row r="19" spans="1:10">
      <c r="A19" s="88">
        <v>12</v>
      </c>
      <c r="B19" s="89" t="s">
        <v>36</v>
      </c>
      <c r="C19" s="77">
        <v>835</v>
      </c>
      <c r="D19" s="77">
        <v>835</v>
      </c>
      <c r="E19" s="77">
        <v>0</v>
      </c>
      <c r="F19" s="80">
        <v>0</v>
      </c>
      <c r="G19" s="77">
        <v>835</v>
      </c>
      <c r="H19" s="80">
        <v>100</v>
      </c>
      <c r="J19" s="86">
        <f t="shared" si="1"/>
        <v>835</v>
      </c>
    </row>
    <row r="20" spans="1:10">
      <c r="A20" s="88">
        <v>13</v>
      </c>
      <c r="B20" s="89" t="s">
        <v>37</v>
      </c>
      <c r="C20" s="77">
        <v>900</v>
      </c>
      <c r="D20" s="77">
        <v>900</v>
      </c>
      <c r="E20" s="77">
        <v>0</v>
      </c>
      <c r="F20" s="80">
        <f t="shared" si="2"/>
        <v>0</v>
      </c>
      <c r="G20" s="77">
        <v>900</v>
      </c>
      <c r="H20" s="80">
        <f t="shared" si="3"/>
        <v>100</v>
      </c>
      <c r="J20" s="86">
        <f t="shared" si="1"/>
        <v>900</v>
      </c>
    </row>
    <row r="21" spans="1:10">
      <c r="A21" s="88">
        <v>14</v>
      </c>
      <c r="B21" s="89" t="s">
        <v>38</v>
      </c>
      <c r="C21" s="77">
        <v>1019</v>
      </c>
      <c r="D21" s="77">
        <v>1019</v>
      </c>
      <c r="E21" s="77">
        <v>1</v>
      </c>
      <c r="F21" s="80">
        <v>0.1</v>
      </c>
      <c r="G21" s="77">
        <v>1018</v>
      </c>
      <c r="H21" s="80">
        <f>G21/C21*100</f>
        <v>99.901864573110885</v>
      </c>
      <c r="J21" s="86">
        <f t="shared" si="1"/>
        <v>1019</v>
      </c>
    </row>
    <row r="22" spans="1:10">
      <c r="A22" s="88">
        <v>15</v>
      </c>
      <c r="B22" s="89" t="s">
        <v>57</v>
      </c>
      <c r="C22" s="77">
        <v>707</v>
      </c>
      <c r="D22" s="77">
        <v>707</v>
      </c>
      <c r="E22" s="77"/>
      <c r="F22" s="80"/>
      <c r="G22" s="77">
        <v>707</v>
      </c>
      <c r="H22" s="80" t="s">
        <v>154</v>
      </c>
      <c r="J22" s="86">
        <f t="shared" si="1"/>
        <v>707</v>
      </c>
    </row>
    <row r="23" spans="1:10">
      <c r="A23" s="88">
        <v>16</v>
      </c>
      <c r="B23" s="94" t="s">
        <v>39</v>
      </c>
      <c r="C23" s="77">
        <v>2690</v>
      </c>
      <c r="D23" s="77">
        <v>1906</v>
      </c>
      <c r="E23" s="77">
        <v>88</v>
      </c>
      <c r="F23" s="80">
        <v>4.5999999999999996</v>
      </c>
      <c r="G23" s="77">
        <v>1818</v>
      </c>
      <c r="H23" s="80">
        <v>95.4</v>
      </c>
      <c r="J23" s="86">
        <f t="shared" si="1"/>
        <v>1906</v>
      </c>
    </row>
    <row r="24" spans="1:10">
      <c r="A24" s="88">
        <v>17</v>
      </c>
      <c r="B24" s="94" t="s">
        <v>40</v>
      </c>
      <c r="C24" s="77">
        <v>972</v>
      </c>
      <c r="D24" s="77">
        <v>972</v>
      </c>
      <c r="E24" s="77">
        <v>3</v>
      </c>
      <c r="F24" s="80">
        <v>0.3</v>
      </c>
      <c r="G24" s="77">
        <v>969</v>
      </c>
      <c r="H24" s="80">
        <v>99.7</v>
      </c>
      <c r="J24" s="86">
        <f t="shared" si="1"/>
        <v>972</v>
      </c>
    </row>
    <row r="25" spans="1:10">
      <c r="A25" s="88">
        <v>18</v>
      </c>
      <c r="B25" s="89" t="s">
        <v>41</v>
      </c>
      <c r="C25" s="77">
        <v>828</v>
      </c>
      <c r="D25" s="77">
        <v>828</v>
      </c>
      <c r="E25" s="77">
        <v>3</v>
      </c>
      <c r="F25" s="80">
        <v>0.4</v>
      </c>
      <c r="G25" s="77">
        <v>824</v>
      </c>
      <c r="H25" s="80">
        <v>99.6</v>
      </c>
      <c r="J25" s="86">
        <f t="shared" si="1"/>
        <v>827</v>
      </c>
    </row>
    <row r="26" spans="1:10">
      <c r="A26" s="88">
        <v>19</v>
      </c>
      <c r="B26" s="89" t="s">
        <v>42</v>
      </c>
      <c r="C26" s="77">
        <v>605</v>
      </c>
      <c r="D26" s="77">
        <v>605</v>
      </c>
      <c r="E26" s="77">
        <v>15</v>
      </c>
      <c r="F26" s="80"/>
      <c r="G26" s="77">
        <v>590</v>
      </c>
      <c r="H26" s="80">
        <f t="shared" si="3"/>
        <v>97.52066115702479</v>
      </c>
      <c r="J26" s="86">
        <f t="shared" si="1"/>
        <v>605</v>
      </c>
    </row>
    <row r="27" spans="1:10">
      <c r="A27" s="88">
        <v>20</v>
      </c>
      <c r="B27" s="89" t="s">
        <v>43</v>
      </c>
      <c r="C27" s="77">
        <v>501</v>
      </c>
      <c r="D27" s="77">
        <v>501</v>
      </c>
      <c r="E27" s="77">
        <v>1</v>
      </c>
      <c r="F27" s="80">
        <v>0.2</v>
      </c>
      <c r="G27" s="77">
        <v>501</v>
      </c>
      <c r="H27" s="80">
        <v>99.8</v>
      </c>
      <c r="J27" s="86">
        <f t="shared" si="1"/>
        <v>502</v>
      </c>
    </row>
    <row r="28" spans="1:10">
      <c r="A28" s="88">
        <v>21</v>
      </c>
      <c r="B28" s="89" t="s">
        <v>44</v>
      </c>
      <c r="C28" s="77">
        <v>514</v>
      </c>
      <c r="D28" s="77">
        <v>514</v>
      </c>
      <c r="E28" s="77"/>
      <c r="F28" s="80"/>
      <c r="G28" s="77">
        <v>514</v>
      </c>
      <c r="H28" s="80">
        <v>100</v>
      </c>
      <c r="J28" s="86">
        <f t="shared" si="1"/>
        <v>514</v>
      </c>
    </row>
    <row r="29" spans="1:10">
      <c r="A29" s="88">
        <v>22</v>
      </c>
      <c r="B29" s="89" t="s">
        <v>45</v>
      </c>
      <c r="C29" s="77">
        <v>812</v>
      </c>
      <c r="D29" s="77">
        <v>812</v>
      </c>
      <c r="E29" s="77">
        <v>7</v>
      </c>
      <c r="F29" s="80">
        <v>0.9</v>
      </c>
      <c r="G29" s="77">
        <v>805</v>
      </c>
      <c r="H29" s="80">
        <v>99.1</v>
      </c>
      <c r="J29" s="86">
        <f t="shared" si="1"/>
        <v>812</v>
      </c>
    </row>
    <row r="30" spans="1:10">
      <c r="A30" s="88">
        <v>23</v>
      </c>
      <c r="B30" s="89" t="s">
        <v>46</v>
      </c>
      <c r="C30" s="77">
        <v>979</v>
      </c>
      <c r="D30" s="77">
        <v>979</v>
      </c>
      <c r="E30" s="77">
        <v>39</v>
      </c>
      <c r="F30" s="80">
        <v>4</v>
      </c>
      <c r="G30" s="77">
        <v>940</v>
      </c>
      <c r="H30" s="80">
        <v>96</v>
      </c>
      <c r="J30" s="86">
        <f t="shared" si="1"/>
        <v>979</v>
      </c>
    </row>
    <row r="31" spans="1:10">
      <c r="A31" s="88">
        <v>24</v>
      </c>
      <c r="B31" s="89" t="s">
        <v>47</v>
      </c>
      <c r="C31" s="77">
        <v>1256</v>
      </c>
      <c r="D31" s="77">
        <v>1256</v>
      </c>
      <c r="E31" s="77">
        <v>192</v>
      </c>
      <c r="F31" s="80">
        <f t="shared" si="2"/>
        <v>15.286624203821656</v>
      </c>
      <c r="G31" s="77">
        <v>1064</v>
      </c>
      <c r="H31" s="80">
        <f t="shared" si="3"/>
        <v>84.71337579617834</v>
      </c>
      <c r="J31" s="86">
        <f t="shared" si="1"/>
        <v>1256</v>
      </c>
    </row>
    <row r="32" spans="1:10">
      <c r="A32" s="88">
        <v>25</v>
      </c>
      <c r="B32" s="89" t="s">
        <v>48</v>
      </c>
      <c r="C32" s="77">
        <v>1524</v>
      </c>
      <c r="D32" s="77">
        <v>1524</v>
      </c>
      <c r="E32" s="77">
        <v>5</v>
      </c>
      <c r="F32" s="80">
        <v>0.33</v>
      </c>
      <c r="G32" s="77">
        <v>1519</v>
      </c>
      <c r="H32" s="80">
        <v>99.67</v>
      </c>
      <c r="J32" s="86">
        <f t="shared" si="1"/>
        <v>1524</v>
      </c>
    </row>
    <row r="33" spans="1:10">
      <c r="A33" s="88">
        <v>26</v>
      </c>
      <c r="B33" s="89" t="s">
        <v>50</v>
      </c>
      <c r="C33" s="77">
        <v>1026</v>
      </c>
      <c r="D33" s="77">
        <v>1026</v>
      </c>
      <c r="E33" s="77"/>
      <c r="F33" s="80">
        <f t="shared" si="2"/>
        <v>0</v>
      </c>
      <c r="G33" s="77">
        <v>1026</v>
      </c>
      <c r="H33" s="80">
        <f t="shared" si="3"/>
        <v>100</v>
      </c>
      <c r="J33" s="86">
        <f t="shared" si="1"/>
        <v>1026</v>
      </c>
    </row>
    <row r="34" spans="1:10">
      <c r="A34" s="88">
        <v>27</v>
      </c>
      <c r="B34" s="89" t="s">
        <v>52</v>
      </c>
      <c r="C34" s="77">
        <v>2164</v>
      </c>
      <c r="D34" s="77">
        <v>2164</v>
      </c>
      <c r="E34" s="77">
        <v>0</v>
      </c>
      <c r="F34" s="80">
        <f t="shared" si="2"/>
        <v>0</v>
      </c>
      <c r="G34" s="77">
        <v>2164</v>
      </c>
      <c r="H34" s="80">
        <f t="shared" si="3"/>
        <v>100</v>
      </c>
      <c r="J34" s="86">
        <f t="shared" si="1"/>
        <v>2164</v>
      </c>
    </row>
    <row r="35" spans="1:10">
      <c r="A35" s="88">
        <v>28</v>
      </c>
      <c r="B35" s="89" t="s">
        <v>53</v>
      </c>
      <c r="C35" s="77">
        <v>1417</v>
      </c>
      <c r="D35" s="77">
        <v>1417</v>
      </c>
      <c r="E35" s="77">
        <v>1</v>
      </c>
      <c r="F35" s="80">
        <f t="shared" si="2"/>
        <v>7.0571630204657732E-2</v>
      </c>
      <c r="G35" s="77">
        <v>1416</v>
      </c>
      <c r="H35" s="80">
        <f t="shared" si="3"/>
        <v>99.929428369795346</v>
      </c>
      <c r="J35" s="86">
        <f t="shared" si="1"/>
        <v>1417</v>
      </c>
    </row>
    <row r="36" spans="1:10">
      <c r="A36" s="88">
        <v>29</v>
      </c>
      <c r="B36" s="89" t="s">
        <v>54</v>
      </c>
      <c r="C36" s="77">
        <v>1246</v>
      </c>
      <c r="D36" s="77">
        <v>1246</v>
      </c>
      <c r="E36" s="77">
        <v>7</v>
      </c>
      <c r="F36" s="80">
        <f t="shared" si="2"/>
        <v>0.56179775280898869</v>
      </c>
      <c r="G36" s="77">
        <v>1239</v>
      </c>
      <c r="H36" s="80">
        <f t="shared" si="3"/>
        <v>99.438202247191001</v>
      </c>
      <c r="J36" s="86">
        <f t="shared" si="1"/>
        <v>1246</v>
      </c>
    </row>
    <row r="37" spans="1:10">
      <c r="A37" s="88">
        <v>30</v>
      </c>
      <c r="B37" s="89" t="s">
        <v>58</v>
      </c>
      <c r="C37" s="102">
        <v>1925</v>
      </c>
      <c r="D37" s="102">
        <v>1925</v>
      </c>
      <c r="E37" s="102">
        <v>14</v>
      </c>
      <c r="F37" s="80">
        <f t="shared" si="2"/>
        <v>0.72727272727272729</v>
      </c>
      <c r="G37" s="102">
        <v>1911</v>
      </c>
      <c r="H37" s="80">
        <f t="shared" si="3"/>
        <v>99.272727272727266</v>
      </c>
      <c r="J37" s="86">
        <f t="shared" si="1"/>
        <v>1925</v>
      </c>
    </row>
    <row r="38" spans="1:10" ht="31.5">
      <c r="A38" s="88">
        <v>31</v>
      </c>
      <c r="B38" s="93" t="s">
        <v>55</v>
      </c>
      <c r="C38" s="77">
        <v>1896</v>
      </c>
      <c r="D38" s="77">
        <v>1481</v>
      </c>
      <c r="E38" s="77">
        <v>5</v>
      </c>
      <c r="F38" s="80">
        <f t="shared" si="2"/>
        <v>0.33760972316002702</v>
      </c>
      <c r="G38" s="77">
        <v>1476</v>
      </c>
      <c r="H38" s="80">
        <f t="shared" si="3"/>
        <v>99.662390276839972</v>
      </c>
      <c r="J38" s="86">
        <f t="shared" si="1"/>
        <v>1481</v>
      </c>
    </row>
    <row r="39" spans="1:10">
      <c r="A39" s="88">
        <v>32</v>
      </c>
      <c r="B39" s="96" t="s">
        <v>56</v>
      </c>
      <c r="C39" s="77">
        <v>2321</v>
      </c>
      <c r="D39" s="77">
        <v>1828</v>
      </c>
      <c r="E39" s="77">
        <v>28</v>
      </c>
      <c r="F39" s="80">
        <f t="shared" si="2"/>
        <v>1.5317286652078774</v>
      </c>
      <c r="G39" s="77">
        <v>1800</v>
      </c>
      <c r="H39" s="80">
        <f t="shared" si="3"/>
        <v>98.468271334792121</v>
      </c>
      <c r="J39" s="86">
        <f t="shared" si="1"/>
        <v>1828</v>
      </c>
    </row>
    <row r="40" spans="1:10">
      <c r="A40" s="207" t="s">
        <v>156</v>
      </c>
      <c r="B40" s="208"/>
      <c r="C40" s="81">
        <f>SUM(C41:C44)</f>
        <v>153</v>
      </c>
      <c r="D40" s="81">
        <f t="shared" ref="D40:G40" si="4">SUM(D41:D44)</f>
        <v>153</v>
      </c>
      <c r="E40" s="81">
        <f t="shared" si="4"/>
        <v>0</v>
      </c>
      <c r="F40" s="82">
        <f t="shared" si="2"/>
        <v>0</v>
      </c>
      <c r="G40" s="81">
        <f t="shared" si="4"/>
        <v>153</v>
      </c>
      <c r="H40" s="82">
        <f t="shared" si="3"/>
        <v>100</v>
      </c>
      <c r="J40" s="86">
        <f t="shared" si="1"/>
        <v>153</v>
      </c>
    </row>
    <row r="41" spans="1:10">
      <c r="A41" s="88">
        <v>33</v>
      </c>
      <c r="B41" s="89" t="s">
        <v>62</v>
      </c>
      <c r="C41" s="83"/>
      <c r="D41" s="83"/>
      <c r="E41" s="83"/>
      <c r="F41" s="80" t="e">
        <f t="shared" si="2"/>
        <v>#DIV/0!</v>
      </c>
      <c r="G41" s="83"/>
      <c r="H41" s="80" t="e">
        <f t="shared" si="3"/>
        <v>#DIV/0!</v>
      </c>
      <c r="J41" s="86">
        <f t="shared" si="1"/>
        <v>0</v>
      </c>
    </row>
    <row r="42" spans="1:10">
      <c r="A42" s="88">
        <v>34</v>
      </c>
      <c r="B42" s="89" t="s">
        <v>61</v>
      </c>
      <c r="C42" s="83"/>
      <c r="D42" s="83"/>
      <c r="E42" s="83"/>
      <c r="F42" s="80" t="e">
        <f t="shared" si="2"/>
        <v>#DIV/0!</v>
      </c>
      <c r="G42" s="83"/>
      <c r="H42" s="80" t="e">
        <f t="shared" si="3"/>
        <v>#DIV/0!</v>
      </c>
      <c r="J42" s="86">
        <f t="shared" si="1"/>
        <v>0</v>
      </c>
    </row>
    <row r="43" spans="1:10">
      <c r="A43" s="88">
        <v>35</v>
      </c>
      <c r="B43" s="89" t="s">
        <v>60</v>
      </c>
      <c r="C43" s="83">
        <v>153</v>
      </c>
      <c r="D43" s="83">
        <v>153</v>
      </c>
      <c r="E43" s="83"/>
      <c r="F43" s="80">
        <f t="shared" si="2"/>
        <v>0</v>
      </c>
      <c r="G43" s="83">
        <v>153</v>
      </c>
      <c r="H43" s="80">
        <f t="shared" si="3"/>
        <v>100</v>
      </c>
      <c r="J43" s="86">
        <f t="shared" si="1"/>
        <v>153</v>
      </c>
    </row>
    <row r="44" spans="1:10">
      <c r="A44" s="100">
        <v>36</v>
      </c>
      <c r="B44" s="89" t="s">
        <v>59</v>
      </c>
      <c r="C44" s="83"/>
      <c r="D44" s="83"/>
      <c r="E44" s="83"/>
      <c r="F44" s="80" t="e">
        <f t="shared" si="2"/>
        <v>#DIV/0!</v>
      </c>
      <c r="G44" s="83"/>
      <c r="H44" s="80" t="e">
        <f t="shared" si="3"/>
        <v>#DIV/0!</v>
      </c>
      <c r="J44" s="86">
        <f t="shared" si="1"/>
        <v>0</v>
      </c>
    </row>
  </sheetData>
  <mergeCells count="5">
    <mergeCell ref="A3:H3"/>
    <mergeCell ref="A4:H4"/>
    <mergeCell ref="A6:B6"/>
    <mergeCell ref="A7:B7"/>
    <mergeCell ref="A40:B40"/>
  </mergeCells>
  <pageMargins left="1" right="0.23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A3" sqref="A3:H3"/>
    </sheetView>
  </sheetViews>
  <sheetFormatPr defaultColWidth="9" defaultRowHeight="15.75"/>
  <cols>
    <col min="1" max="1" width="5.42578125" style="86" customWidth="1"/>
    <col min="2" max="2" width="17.28515625" style="85" customWidth="1"/>
    <col min="3" max="3" width="9" style="86" customWidth="1"/>
    <col min="4" max="4" width="8.7109375" style="86" customWidth="1"/>
    <col min="5" max="5" width="9.42578125" style="86" customWidth="1"/>
    <col min="6" max="6" width="8.42578125" style="86" bestFit="1" customWidth="1"/>
    <col min="7" max="7" width="9.42578125" style="86" customWidth="1"/>
    <col min="8" max="8" width="8.42578125" style="86" bestFit="1" customWidth="1"/>
    <col min="9" max="9" width="5.5703125" style="86" customWidth="1"/>
    <col min="10" max="16384" width="9" style="86"/>
  </cols>
  <sheetData>
    <row r="1" spans="1:10">
      <c r="A1" s="84" t="s">
        <v>16</v>
      </c>
    </row>
    <row r="2" spans="1:10" ht="5.25" customHeight="1"/>
    <row r="3" spans="1:10" ht="18">
      <c r="A3" s="203" t="s">
        <v>73</v>
      </c>
      <c r="B3" s="203"/>
      <c r="C3" s="203"/>
      <c r="D3" s="203"/>
      <c r="E3" s="203"/>
      <c r="F3" s="203"/>
      <c r="G3" s="203"/>
      <c r="H3" s="203"/>
    </row>
    <row r="4" spans="1:10" ht="18">
      <c r="A4" s="203" t="s">
        <v>68</v>
      </c>
      <c r="B4" s="203"/>
      <c r="C4" s="203"/>
      <c r="D4" s="203"/>
      <c r="E4" s="203"/>
      <c r="F4" s="203"/>
      <c r="G4" s="203"/>
      <c r="H4" s="203"/>
    </row>
    <row r="5" spans="1:10" ht="6.75" customHeight="1"/>
    <row r="6" spans="1:10" ht="47.25" customHeight="1">
      <c r="A6" s="204" t="s">
        <v>18</v>
      </c>
      <c r="B6" s="204"/>
      <c r="C6" s="87" t="s">
        <v>0</v>
      </c>
      <c r="D6" s="87" t="s">
        <v>8</v>
      </c>
      <c r="E6" s="87" t="s">
        <v>9</v>
      </c>
      <c r="F6" s="87" t="s">
        <v>2</v>
      </c>
      <c r="G6" s="87" t="s">
        <v>10</v>
      </c>
      <c r="H6" s="87" t="s">
        <v>2</v>
      </c>
    </row>
    <row r="7" spans="1:10" ht="23.25" customHeight="1">
      <c r="A7" s="205" t="s">
        <v>20</v>
      </c>
      <c r="B7" s="206"/>
      <c r="C7" s="78">
        <f>SUM(C8:C39)</f>
        <v>26936</v>
      </c>
      <c r="D7" s="78">
        <f t="shared" ref="D7:E7" si="0">SUM(D8:D39)</f>
        <v>26907</v>
      </c>
      <c r="E7" s="78">
        <f t="shared" si="0"/>
        <v>185</v>
      </c>
      <c r="F7" s="79">
        <f>E7/D7%</f>
        <v>0.68755342475935632</v>
      </c>
      <c r="G7" s="78">
        <f>SUM(G8:G39)</f>
        <v>26722</v>
      </c>
      <c r="H7" s="79">
        <f>G7/D7%</f>
        <v>99.312446575240642</v>
      </c>
      <c r="J7" s="86">
        <f>E7+G7</f>
        <v>26907</v>
      </c>
    </row>
    <row r="8" spans="1:10">
      <c r="A8" s="88">
        <v>1</v>
      </c>
      <c r="B8" s="89" t="s">
        <v>25</v>
      </c>
      <c r="C8" s="101">
        <v>513</v>
      </c>
      <c r="D8" s="101">
        <v>513</v>
      </c>
      <c r="E8" s="101">
        <v>102</v>
      </c>
      <c r="F8" s="80">
        <f>E8/D8%</f>
        <v>19.883040935672515</v>
      </c>
      <c r="G8" s="101">
        <v>411</v>
      </c>
      <c r="H8" s="80">
        <f>G8/D8%</f>
        <v>80.116959064327489</v>
      </c>
      <c r="J8" s="86">
        <f t="shared" ref="J8:J44" si="1">E8+G8</f>
        <v>513</v>
      </c>
    </row>
    <row r="9" spans="1:10">
      <c r="A9" s="88">
        <v>2</v>
      </c>
      <c r="B9" s="89" t="s">
        <v>26</v>
      </c>
      <c r="C9" s="77">
        <v>736</v>
      </c>
      <c r="D9" s="77">
        <v>736</v>
      </c>
      <c r="E9" s="77"/>
      <c r="F9" s="80">
        <f t="shared" ref="F9:F44" si="2">E9/D9%</f>
        <v>0</v>
      </c>
      <c r="G9" s="77">
        <v>736</v>
      </c>
      <c r="H9" s="80">
        <f t="shared" ref="H9:H44" si="3">G9/D9%</f>
        <v>100</v>
      </c>
      <c r="J9" s="86">
        <f t="shared" si="1"/>
        <v>736</v>
      </c>
    </row>
    <row r="10" spans="1:10">
      <c r="A10" s="88">
        <v>3</v>
      </c>
      <c r="B10" s="89" t="s">
        <v>27</v>
      </c>
      <c r="C10" s="77">
        <v>874</v>
      </c>
      <c r="D10" s="77">
        <v>874</v>
      </c>
      <c r="E10" s="77">
        <v>11</v>
      </c>
      <c r="F10" s="80">
        <f t="shared" si="2"/>
        <v>1.2585812356979404</v>
      </c>
      <c r="G10" s="77">
        <v>863</v>
      </c>
      <c r="H10" s="80">
        <f t="shared" si="3"/>
        <v>98.741418764302054</v>
      </c>
      <c r="J10" s="86">
        <f t="shared" si="1"/>
        <v>874</v>
      </c>
    </row>
    <row r="11" spans="1:10">
      <c r="A11" s="88">
        <v>4</v>
      </c>
      <c r="B11" s="89" t="s">
        <v>28</v>
      </c>
      <c r="C11" s="77">
        <v>717</v>
      </c>
      <c r="D11" s="77">
        <v>717</v>
      </c>
      <c r="E11" s="77"/>
      <c r="F11" s="80">
        <f t="shared" si="2"/>
        <v>0</v>
      </c>
      <c r="G11" s="77">
        <v>717</v>
      </c>
      <c r="H11" s="80">
        <f t="shared" si="3"/>
        <v>100</v>
      </c>
      <c r="J11" s="86">
        <f t="shared" si="1"/>
        <v>717</v>
      </c>
    </row>
    <row r="12" spans="1:10" ht="31.5">
      <c r="A12" s="88">
        <v>5</v>
      </c>
      <c r="B12" s="93" t="s">
        <v>29</v>
      </c>
      <c r="C12" s="77">
        <v>814</v>
      </c>
      <c r="D12" s="77">
        <v>814</v>
      </c>
      <c r="E12" s="77">
        <v>0</v>
      </c>
      <c r="F12" s="80">
        <f t="shared" si="2"/>
        <v>0</v>
      </c>
      <c r="G12" s="77">
        <v>814</v>
      </c>
      <c r="H12" s="80">
        <f t="shared" si="3"/>
        <v>100</v>
      </c>
      <c r="J12" s="86">
        <f t="shared" si="1"/>
        <v>814</v>
      </c>
    </row>
    <row r="13" spans="1:10">
      <c r="A13" s="88">
        <v>6</v>
      </c>
      <c r="B13" s="89" t="s">
        <v>30</v>
      </c>
      <c r="C13" s="77">
        <v>981</v>
      </c>
      <c r="D13" s="77">
        <v>981</v>
      </c>
      <c r="E13" s="77">
        <v>1</v>
      </c>
      <c r="F13" s="80">
        <f t="shared" si="2"/>
        <v>0.1019367991845056</v>
      </c>
      <c r="G13" s="77">
        <v>980</v>
      </c>
      <c r="H13" s="80">
        <f t="shared" si="3"/>
        <v>99.898063200815486</v>
      </c>
      <c r="J13" s="86">
        <f t="shared" si="1"/>
        <v>981</v>
      </c>
    </row>
    <row r="14" spans="1:10">
      <c r="A14" s="88">
        <v>7</v>
      </c>
      <c r="B14" s="89" t="s">
        <v>31</v>
      </c>
      <c r="C14" s="77">
        <v>763</v>
      </c>
      <c r="D14" s="77">
        <v>763</v>
      </c>
      <c r="E14" s="77"/>
      <c r="F14" s="80">
        <f t="shared" si="2"/>
        <v>0</v>
      </c>
      <c r="G14" s="77">
        <v>763</v>
      </c>
      <c r="H14" s="80">
        <f t="shared" si="3"/>
        <v>100</v>
      </c>
      <c r="J14" s="86">
        <f t="shared" si="1"/>
        <v>763</v>
      </c>
    </row>
    <row r="15" spans="1:10">
      <c r="A15" s="88">
        <v>8</v>
      </c>
      <c r="B15" s="89" t="s">
        <v>32</v>
      </c>
      <c r="C15" s="77">
        <v>836</v>
      </c>
      <c r="D15" s="77">
        <v>836</v>
      </c>
      <c r="E15" s="77">
        <v>0</v>
      </c>
      <c r="F15" s="80">
        <f t="shared" si="2"/>
        <v>0</v>
      </c>
      <c r="G15" s="77">
        <v>836</v>
      </c>
      <c r="H15" s="80">
        <f t="shared" si="3"/>
        <v>100</v>
      </c>
      <c r="J15" s="86">
        <f t="shared" si="1"/>
        <v>836</v>
      </c>
    </row>
    <row r="16" spans="1:10">
      <c r="A16" s="88">
        <v>9</v>
      </c>
      <c r="B16" s="89" t="s">
        <v>33</v>
      </c>
      <c r="C16" s="77">
        <v>643</v>
      </c>
      <c r="D16" s="77">
        <v>643</v>
      </c>
      <c r="E16" s="77">
        <v>0</v>
      </c>
      <c r="F16" s="80">
        <f t="shared" si="2"/>
        <v>0</v>
      </c>
      <c r="G16" s="77">
        <v>643</v>
      </c>
      <c r="H16" s="80">
        <f t="shared" si="3"/>
        <v>100</v>
      </c>
      <c r="J16" s="86">
        <f t="shared" si="1"/>
        <v>643</v>
      </c>
    </row>
    <row r="17" spans="1:10">
      <c r="A17" s="88">
        <v>10</v>
      </c>
      <c r="B17" s="89" t="s">
        <v>34</v>
      </c>
      <c r="C17" s="77">
        <v>1133</v>
      </c>
      <c r="D17" s="77">
        <v>1133</v>
      </c>
      <c r="E17" s="77"/>
      <c r="F17" s="80">
        <f t="shared" si="2"/>
        <v>0</v>
      </c>
      <c r="G17" s="77">
        <v>1133</v>
      </c>
      <c r="H17" s="80">
        <f t="shared" si="3"/>
        <v>100</v>
      </c>
      <c r="J17" s="86">
        <f t="shared" si="1"/>
        <v>1133</v>
      </c>
    </row>
    <row r="18" spans="1:10">
      <c r="A18" s="88">
        <v>11</v>
      </c>
      <c r="B18" s="89" t="s">
        <v>35</v>
      </c>
      <c r="C18" s="77">
        <v>865</v>
      </c>
      <c r="D18" s="77">
        <v>865</v>
      </c>
      <c r="E18" s="77">
        <v>0</v>
      </c>
      <c r="F18" s="80">
        <f t="shared" si="2"/>
        <v>0</v>
      </c>
      <c r="G18" s="77">
        <v>865</v>
      </c>
      <c r="H18" s="80">
        <f t="shared" si="3"/>
        <v>100</v>
      </c>
      <c r="J18" s="86">
        <f t="shared" si="1"/>
        <v>865</v>
      </c>
    </row>
    <row r="19" spans="1:10">
      <c r="A19" s="88">
        <v>12</v>
      </c>
      <c r="B19" s="89" t="s">
        <v>36</v>
      </c>
      <c r="C19" s="77">
        <v>835</v>
      </c>
      <c r="D19" s="77">
        <v>835</v>
      </c>
      <c r="E19" s="77">
        <v>0</v>
      </c>
      <c r="F19" s="80">
        <f t="shared" si="2"/>
        <v>0</v>
      </c>
      <c r="G19" s="77">
        <v>835</v>
      </c>
      <c r="H19" s="80">
        <f t="shared" si="3"/>
        <v>100</v>
      </c>
      <c r="J19" s="86">
        <f t="shared" si="1"/>
        <v>835</v>
      </c>
    </row>
    <row r="20" spans="1:10">
      <c r="A20" s="88">
        <v>13</v>
      </c>
      <c r="B20" s="89" t="s">
        <v>37</v>
      </c>
      <c r="C20" s="77">
        <v>900</v>
      </c>
      <c r="D20" s="77">
        <v>900</v>
      </c>
      <c r="E20" s="77">
        <v>0</v>
      </c>
      <c r="F20" s="80">
        <f t="shared" si="2"/>
        <v>0</v>
      </c>
      <c r="G20" s="77">
        <v>900</v>
      </c>
      <c r="H20" s="80">
        <f t="shared" si="3"/>
        <v>100</v>
      </c>
      <c r="J20" s="86">
        <f t="shared" si="1"/>
        <v>900</v>
      </c>
    </row>
    <row r="21" spans="1:10">
      <c r="A21" s="88">
        <v>14</v>
      </c>
      <c r="B21" s="89" t="s">
        <v>38</v>
      </c>
      <c r="C21" s="77">
        <v>1019</v>
      </c>
      <c r="D21" s="77">
        <v>1019</v>
      </c>
      <c r="E21" s="77">
        <v>0</v>
      </c>
      <c r="F21" s="80">
        <f t="shared" si="2"/>
        <v>0</v>
      </c>
      <c r="G21" s="77">
        <v>1019</v>
      </c>
      <c r="H21" s="80">
        <f t="shared" si="3"/>
        <v>100</v>
      </c>
      <c r="J21" s="86">
        <f t="shared" si="1"/>
        <v>1019</v>
      </c>
    </row>
    <row r="22" spans="1:10">
      <c r="A22" s="88">
        <v>15</v>
      </c>
      <c r="B22" s="89" t="s">
        <v>57</v>
      </c>
      <c r="C22" s="77"/>
      <c r="D22" s="77"/>
      <c r="E22" s="77"/>
      <c r="F22" s="80" t="e">
        <f t="shared" si="2"/>
        <v>#DIV/0!</v>
      </c>
      <c r="G22" s="77"/>
      <c r="H22" s="80" t="e">
        <f t="shared" si="3"/>
        <v>#DIV/0!</v>
      </c>
      <c r="J22" s="86">
        <f t="shared" si="1"/>
        <v>0</v>
      </c>
    </row>
    <row r="23" spans="1:10">
      <c r="A23" s="88">
        <v>16</v>
      </c>
      <c r="B23" s="94" t="s">
        <v>39</v>
      </c>
      <c r="C23" s="77">
        <v>1672</v>
      </c>
      <c r="D23" s="77">
        <v>1672</v>
      </c>
      <c r="E23" s="77">
        <v>5</v>
      </c>
      <c r="F23" s="80">
        <f t="shared" si="2"/>
        <v>0.29904306220095694</v>
      </c>
      <c r="G23" s="77">
        <v>1667</v>
      </c>
      <c r="H23" s="80">
        <f t="shared" si="3"/>
        <v>99.700956937799049</v>
      </c>
      <c r="J23" s="86">
        <f t="shared" si="1"/>
        <v>1672</v>
      </c>
    </row>
    <row r="24" spans="1:10">
      <c r="A24" s="88">
        <v>17</v>
      </c>
      <c r="B24" s="94" t="s">
        <v>40</v>
      </c>
      <c r="C24" s="77">
        <v>764</v>
      </c>
      <c r="D24" s="77">
        <v>764</v>
      </c>
      <c r="E24" s="77">
        <v>0</v>
      </c>
      <c r="F24" s="80">
        <f t="shared" si="2"/>
        <v>0</v>
      </c>
      <c r="G24" s="77">
        <v>764</v>
      </c>
      <c r="H24" s="80">
        <f t="shared" si="3"/>
        <v>100</v>
      </c>
      <c r="J24" s="86">
        <f t="shared" si="1"/>
        <v>764</v>
      </c>
    </row>
    <row r="25" spans="1:10">
      <c r="A25" s="88">
        <v>18</v>
      </c>
      <c r="B25" s="89" t="s">
        <v>41</v>
      </c>
      <c r="C25" s="77">
        <v>656</v>
      </c>
      <c r="D25" s="77">
        <v>656</v>
      </c>
      <c r="E25" s="77">
        <v>0</v>
      </c>
      <c r="F25" s="80">
        <f t="shared" si="2"/>
        <v>0</v>
      </c>
      <c r="G25" s="77">
        <v>656</v>
      </c>
      <c r="H25" s="80">
        <f t="shared" si="3"/>
        <v>100</v>
      </c>
      <c r="J25" s="86">
        <f t="shared" si="1"/>
        <v>656</v>
      </c>
    </row>
    <row r="26" spans="1:10">
      <c r="A26" s="88">
        <v>19</v>
      </c>
      <c r="B26" s="89" t="s">
        <v>42</v>
      </c>
      <c r="C26" s="77">
        <v>605</v>
      </c>
      <c r="D26" s="77">
        <v>605</v>
      </c>
      <c r="E26" s="77"/>
      <c r="F26" s="80">
        <f t="shared" si="2"/>
        <v>0</v>
      </c>
      <c r="G26" s="77">
        <v>605</v>
      </c>
      <c r="H26" s="80">
        <f t="shared" si="3"/>
        <v>100</v>
      </c>
      <c r="J26" s="86">
        <f t="shared" si="1"/>
        <v>605</v>
      </c>
    </row>
    <row r="27" spans="1:10">
      <c r="A27" s="88">
        <v>20</v>
      </c>
      <c r="B27" s="89" t="s">
        <v>43</v>
      </c>
      <c r="C27" s="77">
        <v>501</v>
      </c>
      <c r="D27" s="77">
        <v>501</v>
      </c>
      <c r="E27" s="77"/>
      <c r="F27" s="80">
        <f t="shared" si="2"/>
        <v>0</v>
      </c>
      <c r="G27" s="77">
        <v>501</v>
      </c>
      <c r="H27" s="80">
        <f t="shared" si="3"/>
        <v>100</v>
      </c>
      <c r="J27" s="86">
        <f t="shared" si="1"/>
        <v>501</v>
      </c>
    </row>
    <row r="28" spans="1:10">
      <c r="A28" s="88">
        <v>21</v>
      </c>
      <c r="B28" s="89" t="s">
        <v>44</v>
      </c>
      <c r="C28" s="77"/>
      <c r="D28" s="77"/>
      <c r="E28" s="77"/>
      <c r="F28" s="80" t="e">
        <f t="shared" si="2"/>
        <v>#DIV/0!</v>
      </c>
      <c r="G28" s="77"/>
      <c r="H28" s="80" t="e">
        <f t="shared" si="3"/>
        <v>#DIV/0!</v>
      </c>
      <c r="J28" s="86">
        <f t="shared" si="1"/>
        <v>0</v>
      </c>
    </row>
    <row r="29" spans="1:10">
      <c r="A29" s="88">
        <v>22</v>
      </c>
      <c r="B29" s="89" t="s">
        <v>45</v>
      </c>
      <c r="C29" s="77">
        <v>1061</v>
      </c>
      <c r="D29" s="77">
        <v>1061</v>
      </c>
      <c r="E29" s="77">
        <v>2</v>
      </c>
      <c r="F29" s="80">
        <f t="shared" si="2"/>
        <v>0.18850141376060323</v>
      </c>
      <c r="G29" s="77">
        <v>1059</v>
      </c>
      <c r="H29" s="80">
        <f t="shared" si="3"/>
        <v>99.811498586239395</v>
      </c>
      <c r="J29" s="86">
        <f t="shared" si="1"/>
        <v>1061</v>
      </c>
    </row>
    <row r="30" spans="1:10">
      <c r="A30" s="88">
        <v>23</v>
      </c>
      <c r="B30" s="89" t="s">
        <v>46</v>
      </c>
      <c r="C30" s="77">
        <v>979</v>
      </c>
      <c r="D30" s="77">
        <v>979</v>
      </c>
      <c r="E30" s="77">
        <v>4</v>
      </c>
      <c r="F30" s="80">
        <f t="shared" si="2"/>
        <v>0.40858018386108275</v>
      </c>
      <c r="G30" s="77">
        <v>975</v>
      </c>
      <c r="H30" s="80">
        <f t="shared" si="3"/>
        <v>99.591419816138924</v>
      </c>
      <c r="J30" s="86">
        <f t="shared" si="1"/>
        <v>979</v>
      </c>
    </row>
    <row r="31" spans="1:10">
      <c r="A31" s="88">
        <v>24</v>
      </c>
      <c r="B31" s="89" t="s">
        <v>47</v>
      </c>
      <c r="C31" s="77">
        <v>935</v>
      </c>
      <c r="D31" s="77">
        <v>935</v>
      </c>
      <c r="E31" s="77">
        <v>20</v>
      </c>
      <c r="F31" s="80">
        <f t="shared" si="2"/>
        <v>2.1390374331550803</v>
      </c>
      <c r="G31" s="77">
        <v>915</v>
      </c>
      <c r="H31" s="80">
        <f t="shared" si="3"/>
        <v>97.860962566844918</v>
      </c>
      <c r="J31" s="86">
        <f t="shared" si="1"/>
        <v>935</v>
      </c>
    </row>
    <row r="32" spans="1:10">
      <c r="A32" s="88">
        <v>25</v>
      </c>
      <c r="B32" s="89" t="s">
        <v>48</v>
      </c>
      <c r="C32" s="77">
        <v>914</v>
      </c>
      <c r="D32" s="77">
        <v>914</v>
      </c>
      <c r="E32" s="77">
        <v>0</v>
      </c>
      <c r="F32" s="80">
        <f t="shared" si="2"/>
        <v>0</v>
      </c>
      <c r="G32" s="77">
        <v>914</v>
      </c>
      <c r="H32" s="80">
        <f t="shared" si="3"/>
        <v>100</v>
      </c>
      <c r="J32" s="86">
        <f t="shared" si="1"/>
        <v>914</v>
      </c>
    </row>
    <row r="33" spans="1:10">
      <c r="A33" s="88">
        <v>26</v>
      </c>
      <c r="B33" s="89" t="s">
        <v>50</v>
      </c>
      <c r="C33" s="77">
        <v>566</v>
      </c>
      <c r="D33" s="77">
        <v>566</v>
      </c>
      <c r="E33" s="77">
        <v>37</v>
      </c>
      <c r="F33" s="80">
        <f t="shared" si="2"/>
        <v>6.5371024734982335</v>
      </c>
      <c r="G33" s="77">
        <v>529</v>
      </c>
      <c r="H33" s="80">
        <f t="shared" si="3"/>
        <v>93.462897526501763</v>
      </c>
      <c r="J33" s="86">
        <f t="shared" si="1"/>
        <v>566</v>
      </c>
    </row>
    <row r="34" spans="1:10">
      <c r="A34" s="88">
        <v>27</v>
      </c>
      <c r="B34" s="89" t="s">
        <v>52</v>
      </c>
      <c r="C34" s="77">
        <v>1522</v>
      </c>
      <c r="D34" s="77">
        <v>1522</v>
      </c>
      <c r="E34" s="77">
        <v>0</v>
      </c>
      <c r="F34" s="80">
        <f t="shared" si="2"/>
        <v>0</v>
      </c>
      <c r="G34" s="77">
        <v>1522</v>
      </c>
      <c r="H34" s="80">
        <f t="shared" si="3"/>
        <v>100</v>
      </c>
      <c r="J34" s="86">
        <f t="shared" si="1"/>
        <v>1522</v>
      </c>
    </row>
    <row r="35" spans="1:10">
      <c r="A35" s="88">
        <v>28</v>
      </c>
      <c r="B35" s="89" t="s">
        <v>53</v>
      </c>
      <c r="C35" s="77">
        <v>894</v>
      </c>
      <c r="D35" s="77">
        <v>894</v>
      </c>
      <c r="E35" s="77">
        <v>0</v>
      </c>
      <c r="F35" s="80">
        <f t="shared" si="2"/>
        <v>0</v>
      </c>
      <c r="G35" s="77">
        <v>894</v>
      </c>
      <c r="H35" s="80">
        <f t="shared" si="3"/>
        <v>100</v>
      </c>
      <c r="J35" s="86">
        <f t="shared" si="1"/>
        <v>894</v>
      </c>
    </row>
    <row r="36" spans="1:10">
      <c r="A36" s="88">
        <v>29</v>
      </c>
      <c r="B36" s="89" t="s">
        <v>54</v>
      </c>
      <c r="C36" s="77">
        <v>1246</v>
      </c>
      <c r="D36" s="77">
        <v>1217</v>
      </c>
      <c r="E36" s="77"/>
      <c r="F36" s="80">
        <f t="shared" si="2"/>
        <v>0</v>
      </c>
      <c r="G36" s="77">
        <v>1217</v>
      </c>
      <c r="H36" s="80">
        <f t="shared" si="3"/>
        <v>100</v>
      </c>
      <c r="J36" s="86">
        <f t="shared" si="1"/>
        <v>1217</v>
      </c>
    </row>
    <row r="37" spans="1:10">
      <c r="A37" s="88">
        <v>30</v>
      </c>
      <c r="B37" s="89" t="s">
        <v>58</v>
      </c>
      <c r="C37" s="102">
        <v>833</v>
      </c>
      <c r="D37" s="102">
        <v>833</v>
      </c>
      <c r="E37" s="102">
        <v>0</v>
      </c>
      <c r="F37" s="80">
        <f t="shared" si="2"/>
        <v>0</v>
      </c>
      <c r="G37" s="102">
        <v>833</v>
      </c>
      <c r="H37" s="80">
        <f t="shared" si="3"/>
        <v>100</v>
      </c>
      <c r="J37" s="86">
        <f t="shared" si="1"/>
        <v>833</v>
      </c>
    </row>
    <row r="38" spans="1:10" ht="31.5">
      <c r="A38" s="88">
        <v>31</v>
      </c>
      <c r="B38" s="93" t="s">
        <v>55</v>
      </c>
      <c r="C38" s="77">
        <v>642</v>
      </c>
      <c r="D38" s="77">
        <v>642</v>
      </c>
      <c r="E38" s="77">
        <v>0</v>
      </c>
      <c r="F38" s="80">
        <f t="shared" si="2"/>
        <v>0</v>
      </c>
      <c r="G38" s="77">
        <v>642</v>
      </c>
      <c r="H38" s="80">
        <f t="shared" si="3"/>
        <v>100</v>
      </c>
      <c r="J38" s="86">
        <f t="shared" si="1"/>
        <v>642</v>
      </c>
    </row>
    <row r="39" spans="1:10">
      <c r="A39" s="88">
        <v>32</v>
      </c>
      <c r="B39" s="96" t="s">
        <v>56</v>
      </c>
      <c r="C39" s="77">
        <v>1517</v>
      </c>
      <c r="D39" s="77">
        <v>1517</v>
      </c>
      <c r="E39" s="77">
        <v>3</v>
      </c>
      <c r="F39" s="80">
        <f t="shared" si="2"/>
        <v>0.19775873434410021</v>
      </c>
      <c r="G39" s="77">
        <v>1514</v>
      </c>
      <c r="H39" s="80">
        <f t="shared" si="3"/>
        <v>99.802241265655894</v>
      </c>
      <c r="J39" s="86">
        <f t="shared" si="1"/>
        <v>1517</v>
      </c>
    </row>
    <row r="40" spans="1:10">
      <c r="A40" s="207" t="s">
        <v>156</v>
      </c>
      <c r="B40" s="208"/>
      <c r="C40" s="81">
        <f>SUM(C41:C44)</f>
        <v>153</v>
      </c>
      <c r="D40" s="81">
        <f t="shared" ref="D40:G40" si="4">SUM(D41:D44)</f>
        <v>153</v>
      </c>
      <c r="E40" s="81">
        <f t="shared" si="4"/>
        <v>0</v>
      </c>
      <c r="F40" s="82">
        <f t="shared" si="2"/>
        <v>0</v>
      </c>
      <c r="G40" s="81">
        <f t="shared" si="4"/>
        <v>153</v>
      </c>
      <c r="H40" s="82">
        <f t="shared" si="3"/>
        <v>100</v>
      </c>
      <c r="J40" s="86">
        <f t="shared" si="1"/>
        <v>153</v>
      </c>
    </row>
    <row r="41" spans="1:10">
      <c r="A41" s="88">
        <v>33</v>
      </c>
      <c r="B41" s="89" t="s">
        <v>62</v>
      </c>
      <c r="C41" s="83"/>
      <c r="D41" s="83"/>
      <c r="E41" s="83"/>
      <c r="F41" s="80" t="e">
        <f t="shared" si="2"/>
        <v>#DIV/0!</v>
      </c>
      <c r="G41" s="83"/>
      <c r="H41" s="80" t="e">
        <f t="shared" si="3"/>
        <v>#DIV/0!</v>
      </c>
      <c r="J41" s="86">
        <f t="shared" si="1"/>
        <v>0</v>
      </c>
    </row>
    <row r="42" spans="1:10">
      <c r="A42" s="88">
        <v>34</v>
      </c>
      <c r="B42" s="89" t="s">
        <v>61</v>
      </c>
      <c r="C42" s="83"/>
      <c r="D42" s="83"/>
      <c r="E42" s="83"/>
      <c r="F42" s="80" t="e">
        <f t="shared" si="2"/>
        <v>#DIV/0!</v>
      </c>
      <c r="G42" s="83"/>
      <c r="H42" s="80" t="e">
        <f t="shared" si="3"/>
        <v>#DIV/0!</v>
      </c>
      <c r="J42" s="86">
        <f t="shared" si="1"/>
        <v>0</v>
      </c>
    </row>
    <row r="43" spans="1:10">
      <c r="A43" s="88">
        <v>35</v>
      </c>
      <c r="B43" s="89" t="s">
        <v>60</v>
      </c>
      <c r="C43" s="83">
        <v>153</v>
      </c>
      <c r="D43" s="83">
        <v>153</v>
      </c>
      <c r="E43" s="83"/>
      <c r="F43" s="80">
        <f t="shared" si="2"/>
        <v>0</v>
      </c>
      <c r="G43" s="83">
        <v>153</v>
      </c>
      <c r="H43" s="80">
        <f t="shared" si="3"/>
        <v>100</v>
      </c>
      <c r="J43" s="86">
        <f t="shared" si="1"/>
        <v>153</v>
      </c>
    </row>
    <row r="44" spans="1:10">
      <c r="A44" s="100">
        <v>36</v>
      </c>
      <c r="B44" s="89" t="s">
        <v>59</v>
      </c>
      <c r="C44" s="83"/>
      <c r="D44" s="83"/>
      <c r="E44" s="83"/>
      <c r="F44" s="80" t="e">
        <f t="shared" si="2"/>
        <v>#DIV/0!</v>
      </c>
      <c r="G44" s="83"/>
      <c r="H44" s="80" t="e">
        <f t="shared" si="3"/>
        <v>#DIV/0!</v>
      </c>
      <c r="J44" s="86">
        <f t="shared" si="1"/>
        <v>0</v>
      </c>
    </row>
  </sheetData>
  <mergeCells count="5">
    <mergeCell ref="A3:H3"/>
    <mergeCell ref="A4:H4"/>
    <mergeCell ref="A6:B6"/>
    <mergeCell ref="A7:B7"/>
    <mergeCell ref="A40:B40"/>
  </mergeCells>
  <pageMargins left="1" right="0.33" top="0.75" bottom="0.3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28"/>
  <sheetViews>
    <sheetView workbookViewId="0"/>
  </sheetViews>
  <sheetFormatPr defaultRowHeight="15"/>
  <cols>
    <col min="1" max="1" width="4.42578125" style="1" customWidth="1"/>
    <col min="2" max="2" width="20.42578125" style="1" bestFit="1" customWidth="1"/>
    <col min="3" max="3" width="10.7109375" style="1" customWidth="1"/>
    <col min="4" max="4" width="10.85546875" style="1" hidden="1" customWidth="1"/>
    <col min="5" max="5" width="10.28515625" style="9" customWidth="1"/>
    <col min="6" max="6" width="10.140625" style="9" customWidth="1"/>
    <col min="7" max="7" width="10.7109375" style="9" customWidth="1"/>
    <col min="8" max="8" width="11.42578125" style="9" customWidth="1"/>
    <col min="9" max="9" width="11" style="9" customWidth="1"/>
    <col min="10" max="10" width="10" style="9" customWidth="1"/>
    <col min="11" max="11" width="4.28515625" style="1" customWidth="1"/>
    <col min="12" max="12" width="11.28515625" style="1" customWidth="1"/>
    <col min="13" max="242" width="9.140625" style="1"/>
    <col min="243" max="243" width="4.42578125" style="1" customWidth="1"/>
    <col min="244" max="244" width="25.85546875" style="1" customWidth="1"/>
    <col min="245" max="245" width="10.5703125" style="1" customWidth="1"/>
    <col min="246" max="246" width="0" style="1" hidden="1" customWidth="1"/>
    <col min="247" max="247" width="8.7109375" style="1" customWidth="1"/>
    <col min="248" max="248" width="8.5703125" style="1" customWidth="1"/>
    <col min="249" max="249" width="8.7109375" style="1" customWidth="1"/>
    <col min="250" max="250" width="8" style="1" customWidth="1"/>
    <col min="251" max="251" width="8.7109375" style="1" customWidth="1"/>
    <col min="252" max="252" width="5.5703125" style="1" customWidth="1"/>
    <col min="253" max="253" width="8.7109375" style="1" customWidth="1"/>
    <col min="254" max="254" width="9.42578125" style="1" customWidth="1"/>
    <col min="255" max="255" width="8.7109375" style="1" customWidth="1"/>
    <col min="256" max="256" width="7.85546875" style="1" customWidth="1"/>
    <col min="257" max="257" width="8.7109375" style="1" customWidth="1"/>
    <col min="258" max="258" width="5.5703125" style="1" customWidth="1"/>
    <col min="259" max="259" width="8.7109375" style="1" customWidth="1"/>
    <col min="260" max="260" width="9.5703125" style="1" customWidth="1"/>
    <col min="261" max="261" width="8.7109375" style="1" customWidth="1"/>
    <col min="262" max="262" width="7.28515625" style="1" customWidth="1"/>
    <col min="263" max="263" width="8.7109375" style="1" customWidth="1"/>
    <col min="264" max="264" width="5.5703125" style="1" customWidth="1"/>
    <col min="265" max="498" width="9.140625" style="1"/>
    <col min="499" max="499" width="4.42578125" style="1" customWidth="1"/>
    <col min="500" max="500" width="25.85546875" style="1" customWidth="1"/>
    <col min="501" max="501" width="10.5703125" style="1" customWidth="1"/>
    <col min="502" max="502" width="0" style="1" hidden="1" customWidth="1"/>
    <col min="503" max="503" width="8.7109375" style="1" customWidth="1"/>
    <col min="504" max="504" width="8.5703125" style="1" customWidth="1"/>
    <col min="505" max="505" width="8.7109375" style="1" customWidth="1"/>
    <col min="506" max="506" width="8" style="1" customWidth="1"/>
    <col min="507" max="507" width="8.7109375" style="1" customWidth="1"/>
    <col min="508" max="508" width="5.5703125" style="1" customWidth="1"/>
    <col min="509" max="509" width="8.7109375" style="1" customWidth="1"/>
    <col min="510" max="510" width="9.42578125" style="1" customWidth="1"/>
    <col min="511" max="511" width="8.7109375" style="1" customWidth="1"/>
    <col min="512" max="512" width="7.85546875" style="1" customWidth="1"/>
    <col min="513" max="513" width="8.7109375" style="1" customWidth="1"/>
    <col min="514" max="514" width="5.5703125" style="1" customWidth="1"/>
    <col min="515" max="515" width="8.7109375" style="1" customWidth="1"/>
    <col min="516" max="516" width="9.5703125" style="1" customWidth="1"/>
    <col min="517" max="517" width="8.7109375" style="1" customWidth="1"/>
    <col min="518" max="518" width="7.28515625" style="1" customWidth="1"/>
    <col min="519" max="519" width="8.7109375" style="1" customWidth="1"/>
    <col min="520" max="520" width="5.5703125" style="1" customWidth="1"/>
    <col min="521" max="754" width="9.140625" style="1"/>
    <col min="755" max="755" width="4.42578125" style="1" customWidth="1"/>
    <col min="756" max="756" width="25.85546875" style="1" customWidth="1"/>
    <col min="757" max="757" width="10.5703125" style="1" customWidth="1"/>
    <col min="758" max="758" width="0" style="1" hidden="1" customWidth="1"/>
    <col min="759" max="759" width="8.7109375" style="1" customWidth="1"/>
    <col min="760" max="760" width="8.5703125" style="1" customWidth="1"/>
    <col min="761" max="761" width="8.7109375" style="1" customWidth="1"/>
    <col min="762" max="762" width="8" style="1" customWidth="1"/>
    <col min="763" max="763" width="8.7109375" style="1" customWidth="1"/>
    <col min="764" max="764" width="5.5703125" style="1" customWidth="1"/>
    <col min="765" max="765" width="8.7109375" style="1" customWidth="1"/>
    <col min="766" max="766" width="9.42578125" style="1" customWidth="1"/>
    <col min="767" max="767" width="8.7109375" style="1" customWidth="1"/>
    <col min="768" max="768" width="7.85546875" style="1" customWidth="1"/>
    <col min="769" max="769" width="8.7109375" style="1" customWidth="1"/>
    <col min="770" max="770" width="5.5703125" style="1" customWidth="1"/>
    <col min="771" max="771" width="8.7109375" style="1" customWidth="1"/>
    <col min="772" max="772" width="9.5703125" style="1" customWidth="1"/>
    <col min="773" max="773" width="8.7109375" style="1" customWidth="1"/>
    <col min="774" max="774" width="7.28515625" style="1" customWidth="1"/>
    <col min="775" max="775" width="8.7109375" style="1" customWidth="1"/>
    <col min="776" max="776" width="5.5703125" style="1" customWidth="1"/>
    <col min="777" max="1010" width="9.140625" style="1"/>
    <col min="1011" max="1011" width="4.42578125" style="1" customWidth="1"/>
    <col min="1012" max="1012" width="25.85546875" style="1" customWidth="1"/>
    <col min="1013" max="1013" width="10.5703125" style="1" customWidth="1"/>
    <col min="1014" max="1014" width="0" style="1" hidden="1" customWidth="1"/>
    <col min="1015" max="1015" width="8.7109375" style="1" customWidth="1"/>
    <col min="1016" max="1016" width="8.5703125" style="1" customWidth="1"/>
    <col min="1017" max="1017" width="8.7109375" style="1" customWidth="1"/>
    <col min="1018" max="1018" width="8" style="1" customWidth="1"/>
    <col min="1019" max="1019" width="8.7109375" style="1" customWidth="1"/>
    <col min="1020" max="1020" width="5.5703125" style="1" customWidth="1"/>
    <col min="1021" max="1021" width="8.7109375" style="1" customWidth="1"/>
    <col min="1022" max="1022" width="9.42578125" style="1" customWidth="1"/>
    <col min="1023" max="1023" width="8.7109375" style="1" customWidth="1"/>
    <col min="1024" max="1024" width="7.85546875" style="1" customWidth="1"/>
    <col min="1025" max="1025" width="8.7109375" style="1" customWidth="1"/>
    <col min="1026" max="1026" width="5.5703125" style="1" customWidth="1"/>
    <col min="1027" max="1027" width="8.7109375" style="1" customWidth="1"/>
    <col min="1028" max="1028" width="9.5703125" style="1" customWidth="1"/>
    <col min="1029" max="1029" width="8.7109375" style="1" customWidth="1"/>
    <col min="1030" max="1030" width="7.28515625" style="1" customWidth="1"/>
    <col min="1031" max="1031" width="8.7109375" style="1" customWidth="1"/>
    <col min="1032" max="1032" width="5.5703125" style="1" customWidth="1"/>
    <col min="1033" max="1266" width="9.140625" style="1"/>
    <col min="1267" max="1267" width="4.42578125" style="1" customWidth="1"/>
    <col min="1268" max="1268" width="25.85546875" style="1" customWidth="1"/>
    <col min="1269" max="1269" width="10.5703125" style="1" customWidth="1"/>
    <col min="1270" max="1270" width="0" style="1" hidden="1" customWidth="1"/>
    <col min="1271" max="1271" width="8.7109375" style="1" customWidth="1"/>
    <col min="1272" max="1272" width="8.5703125" style="1" customWidth="1"/>
    <col min="1273" max="1273" width="8.7109375" style="1" customWidth="1"/>
    <col min="1274" max="1274" width="8" style="1" customWidth="1"/>
    <col min="1275" max="1275" width="8.7109375" style="1" customWidth="1"/>
    <col min="1276" max="1276" width="5.5703125" style="1" customWidth="1"/>
    <col min="1277" max="1277" width="8.7109375" style="1" customWidth="1"/>
    <col min="1278" max="1278" width="9.42578125" style="1" customWidth="1"/>
    <col min="1279" max="1279" width="8.7109375" style="1" customWidth="1"/>
    <col min="1280" max="1280" width="7.85546875" style="1" customWidth="1"/>
    <col min="1281" max="1281" width="8.7109375" style="1" customWidth="1"/>
    <col min="1282" max="1282" width="5.5703125" style="1" customWidth="1"/>
    <col min="1283" max="1283" width="8.7109375" style="1" customWidth="1"/>
    <col min="1284" max="1284" width="9.5703125" style="1" customWidth="1"/>
    <col min="1285" max="1285" width="8.7109375" style="1" customWidth="1"/>
    <col min="1286" max="1286" width="7.28515625" style="1" customWidth="1"/>
    <col min="1287" max="1287" width="8.7109375" style="1" customWidth="1"/>
    <col min="1288" max="1288" width="5.5703125" style="1" customWidth="1"/>
    <col min="1289" max="1522" width="9.140625" style="1"/>
    <col min="1523" max="1523" width="4.42578125" style="1" customWidth="1"/>
    <col min="1524" max="1524" width="25.85546875" style="1" customWidth="1"/>
    <col min="1525" max="1525" width="10.5703125" style="1" customWidth="1"/>
    <col min="1526" max="1526" width="0" style="1" hidden="1" customWidth="1"/>
    <col min="1527" max="1527" width="8.7109375" style="1" customWidth="1"/>
    <col min="1528" max="1528" width="8.5703125" style="1" customWidth="1"/>
    <col min="1529" max="1529" width="8.7109375" style="1" customWidth="1"/>
    <col min="1530" max="1530" width="8" style="1" customWidth="1"/>
    <col min="1531" max="1531" width="8.7109375" style="1" customWidth="1"/>
    <col min="1532" max="1532" width="5.5703125" style="1" customWidth="1"/>
    <col min="1533" max="1533" width="8.7109375" style="1" customWidth="1"/>
    <col min="1534" max="1534" width="9.42578125" style="1" customWidth="1"/>
    <col min="1535" max="1535" width="8.7109375" style="1" customWidth="1"/>
    <col min="1536" max="1536" width="7.85546875" style="1" customWidth="1"/>
    <col min="1537" max="1537" width="8.7109375" style="1" customWidth="1"/>
    <col min="1538" max="1538" width="5.5703125" style="1" customWidth="1"/>
    <col min="1539" max="1539" width="8.7109375" style="1" customWidth="1"/>
    <col min="1540" max="1540" width="9.5703125" style="1" customWidth="1"/>
    <col min="1541" max="1541" width="8.7109375" style="1" customWidth="1"/>
    <col min="1542" max="1542" width="7.28515625" style="1" customWidth="1"/>
    <col min="1543" max="1543" width="8.7109375" style="1" customWidth="1"/>
    <col min="1544" max="1544" width="5.5703125" style="1" customWidth="1"/>
    <col min="1545" max="1778" width="9.140625" style="1"/>
    <col min="1779" max="1779" width="4.42578125" style="1" customWidth="1"/>
    <col min="1780" max="1780" width="25.85546875" style="1" customWidth="1"/>
    <col min="1781" max="1781" width="10.5703125" style="1" customWidth="1"/>
    <col min="1782" max="1782" width="0" style="1" hidden="1" customWidth="1"/>
    <col min="1783" max="1783" width="8.7109375" style="1" customWidth="1"/>
    <col min="1784" max="1784" width="8.5703125" style="1" customWidth="1"/>
    <col min="1785" max="1785" width="8.7109375" style="1" customWidth="1"/>
    <col min="1786" max="1786" width="8" style="1" customWidth="1"/>
    <col min="1787" max="1787" width="8.7109375" style="1" customWidth="1"/>
    <col min="1788" max="1788" width="5.5703125" style="1" customWidth="1"/>
    <col min="1789" max="1789" width="8.7109375" style="1" customWidth="1"/>
    <col min="1790" max="1790" width="9.42578125" style="1" customWidth="1"/>
    <col min="1791" max="1791" width="8.7109375" style="1" customWidth="1"/>
    <col min="1792" max="1792" width="7.85546875" style="1" customWidth="1"/>
    <col min="1793" max="1793" width="8.7109375" style="1" customWidth="1"/>
    <col min="1794" max="1794" width="5.5703125" style="1" customWidth="1"/>
    <col min="1795" max="1795" width="8.7109375" style="1" customWidth="1"/>
    <col min="1796" max="1796" width="9.5703125" style="1" customWidth="1"/>
    <col min="1797" max="1797" width="8.7109375" style="1" customWidth="1"/>
    <col min="1798" max="1798" width="7.28515625" style="1" customWidth="1"/>
    <col min="1799" max="1799" width="8.7109375" style="1" customWidth="1"/>
    <col min="1800" max="1800" width="5.5703125" style="1" customWidth="1"/>
    <col min="1801" max="2034" width="9.140625" style="1"/>
    <col min="2035" max="2035" width="4.42578125" style="1" customWidth="1"/>
    <col min="2036" max="2036" width="25.85546875" style="1" customWidth="1"/>
    <col min="2037" max="2037" width="10.5703125" style="1" customWidth="1"/>
    <col min="2038" max="2038" width="0" style="1" hidden="1" customWidth="1"/>
    <col min="2039" max="2039" width="8.7109375" style="1" customWidth="1"/>
    <col min="2040" max="2040" width="8.5703125" style="1" customWidth="1"/>
    <col min="2041" max="2041" width="8.7109375" style="1" customWidth="1"/>
    <col min="2042" max="2042" width="8" style="1" customWidth="1"/>
    <col min="2043" max="2043" width="8.7109375" style="1" customWidth="1"/>
    <col min="2044" max="2044" width="5.5703125" style="1" customWidth="1"/>
    <col min="2045" max="2045" width="8.7109375" style="1" customWidth="1"/>
    <col min="2046" max="2046" width="9.42578125" style="1" customWidth="1"/>
    <col min="2047" max="2047" width="8.7109375" style="1" customWidth="1"/>
    <col min="2048" max="2048" width="7.85546875" style="1" customWidth="1"/>
    <col min="2049" max="2049" width="8.7109375" style="1" customWidth="1"/>
    <col min="2050" max="2050" width="5.5703125" style="1" customWidth="1"/>
    <col min="2051" max="2051" width="8.7109375" style="1" customWidth="1"/>
    <col min="2052" max="2052" width="9.5703125" style="1" customWidth="1"/>
    <col min="2053" max="2053" width="8.7109375" style="1" customWidth="1"/>
    <col min="2054" max="2054" width="7.28515625" style="1" customWidth="1"/>
    <col min="2055" max="2055" width="8.7109375" style="1" customWidth="1"/>
    <col min="2056" max="2056" width="5.5703125" style="1" customWidth="1"/>
    <col min="2057" max="2290" width="9.140625" style="1"/>
    <col min="2291" max="2291" width="4.42578125" style="1" customWidth="1"/>
    <col min="2292" max="2292" width="25.85546875" style="1" customWidth="1"/>
    <col min="2293" max="2293" width="10.5703125" style="1" customWidth="1"/>
    <col min="2294" max="2294" width="0" style="1" hidden="1" customWidth="1"/>
    <col min="2295" max="2295" width="8.7109375" style="1" customWidth="1"/>
    <col min="2296" max="2296" width="8.5703125" style="1" customWidth="1"/>
    <col min="2297" max="2297" width="8.7109375" style="1" customWidth="1"/>
    <col min="2298" max="2298" width="8" style="1" customWidth="1"/>
    <col min="2299" max="2299" width="8.7109375" style="1" customWidth="1"/>
    <col min="2300" max="2300" width="5.5703125" style="1" customWidth="1"/>
    <col min="2301" max="2301" width="8.7109375" style="1" customWidth="1"/>
    <col min="2302" max="2302" width="9.42578125" style="1" customWidth="1"/>
    <col min="2303" max="2303" width="8.7109375" style="1" customWidth="1"/>
    <col min="2304" max="2304" width="7.85546875" style="1" customWidth="1"/>
    <col min="2305" max="2305" width="8.7109375" style="1" customWidth="1"/>
    <col min="2306" max="2306" width="5.5703125" style="1" customWidth="1"/>
    <col min="2307" max="2307" width="8.7109375" style="1" customWidth="1"/>
    <col min="2308" max="2308" width="9.5703125" style="1" customWidth="1"/>
    <col min="2309" max="2309" width="8.7109375" style="1" customWidth="1"/>
    <col min="2310" max="2310" width="7.28515625" style="1" customWidth="1"/>
    <col min="2311" max="2311" width="8.7109375" style="1" customWidth="1"/>
    <col min="2312" max="2312" width="5.5703125" style="1" customWidth="1"/>
    <col min="2313" max="2546" width="9.140625" style="1"/>
    <col min="2547" max="2547" width="4.42578125" style="1" customWidth="1"/>
    <col min="2548" max="2548" width="25.85546875" style="1" customWidth="1"/>
    <col min="2549" max="2549" width="10.5703125" style="1" customWidth="1"/>
    <col min="2550" max="2550" width="0" style="1" hidden="1" customWidth="1"/>
    <col min="2551" max="2551" width="8.7109375" style="1" customWidth="1"/>
    <col min="2552" max="2552" width="8.5703125" style="1" customWidth="1"/>
    <col min="2553" max="2553" width="8.7109375" style="1" customWidth="1"/>
    <col min="2554" max="2554" width="8" style="1" customWidth="1"/>
    <col min="2555" max="2555" width="8.7109375" style="1" customWidth="1"/>
    <col min="2556" max="2556" width="5.5703125" style="1" customWidth="1"/>
    <col min="2557" max="2557" width="8.7109375" style="1" customWidth="1"/>
    <col min="2558" max="2558" width="9.42578125" style="1" customWidth="1"/>
    <col min="2559" max="2559" width="8.7109375" style="1" customWidth="1"/>
    <col min="2560" max="2560" width="7.85546875" style="1" customWidth="1"/>
    <col min="2561" max="2561" width="8.7109375" style="1" customWidth="1"/>
    <col min="2562" max="2562" width="5.5703125" style="1" customWidth="1"/>
    <col min="2563" max="2563" width="8.7109375" style="1" customWidth="1"/>
    <col min="2564" max="2564" width="9.5703125" style="1" customWidth="1"/>
    <col min="2565" max="2565" width="8.7109375" style="1" customWidth="1"/>
    <col min="2566" max="2566" width="7.28515625" style="1" customWidth="1"/>
    <col min="2567" max="2567" width="8.7109375" style="1" customWidth="1"/>
    <col min="2568" max="2568" width="5.5703125" style="1" customWidth="1"/>
    <col min="2569" max="2802" width="9.140625" style="1"/>
    <col min="2803" max="2803" width="4.42578125" style="1" customWidth="1"/>
    <col min="2804" max="2804" width="25.85546875" style="1" customWidth="1"/>
    <col min="2805" max="2805" width="10.5703125" style="1" customWidth="1"/>
    <col min="2806" max="2806" width="0" style="1" hidden="1" customWidth="1"/>
    <col min="2807" max="2807" width="8.7109375" style="1" customWidth="1"/>
    <col min="2808" max="2808" width="8.5703125" style="1" customWidth="1"/>
    <col min="2809" max="2809" width="8.7109375" style="1" customWidth="1"/>
    <col min="2810" max="2810" width="8" style="1" customWidth="1"/>
    <col min="2811" max="2811" width="8.7109375" style="1" customWidth="1"/>
    <col min="2812" max="2812" width="5.5703125" style="1" customWidth="1"/>
    <col min="2813" max="2813" width="8.7109375" style="1" customWidth="1"/>
    <col min="2814" max="2814" width="9.42578125" style="1" customWidth="1"/>
    <col min="2815" max="2815" width="8.7109375" style="1" customWidth="1"/>
    <col min="2816" max="2816" width="7.85546875" style="1" customWidth="1"/>
    <col min="2817" max="2817" width="8.7109375" style="1" customWidth="1"/>
    <col min="2818" max="2818" width="5.5703125" style="1" customWidth="1"/>
    <col min="2819" max="2819" width="8.7109375" style="1" customWidth="1"/>
    <col min="2820" max="2820" width="9.5703125" style="1" customWidth="1"/>
    <col min="2821" max="2821" width="8.7109375" style="1" customWidth="1"/>
    <col min="2822" max="2822" width="7.28515625" style="1" customWidth="1"/>
    <col min="2823" max="2823" width="8.7109375" style="1" customWidth="1"/>
    <col min="2824" max="2824" width="5.5703125" style="1" customWidth="1"/>
    <col min="2825" max="3058" width="9.140625" style="1"/>
    <col min="3059" max="3059" width="4.42578125" style="1" customWidth="1"/>
    <col min="3060" max="3060" width="25.85546875" style="1" customWidth="1"/>
    <col min="3061" max="3061" width="10.5703125" style="1" customWidth="1"/>
    <col min="3062" max="3062" width="0" style="1" hidden="1" customWidth="1"/>
    <col min="3063" max="3063" width="8.7109375" style="1" customWidth="1"/>
    <col min="3064" max="3064" width="8.5703125" style="1" customWidth="1"/>
    <col min="3065" max="3065" width="8.7109375" style="1" customWidth="1"/>
    <col min="3066" max="3066" width="8" style="1" customWidth="1"/>
    <col min="3067" max="3067" width="8.7109375" style="1" customWidth="1"/>
    <col min="3068" max="3068" width="5.5703125" style="1" customWidth="1"/>
    <col min="3069" max="3069" width="8.7109375" style="1" customWidth="1"/>
    <col min="3070" max="3070" width="9.42578125" style="1" customWidth="1"/>
    <col min="3071" max="3071" width="8.7109375" style="1" customWidth="1"/>
    <col min="3072" max="3072" width="7.85546875" style="1" customWidth="1"/>
    <col min="3073" max="3073" width="8.7109375" style="1" customWidth="1"/>
    <col min="3074" max="3074" width="5.5703125" style="1" customWidth="1"/>
    <col min="3075" max="3075" width="8.7109375" style="1" customWidth="1"/>
    <col min="3076" max="3076" width="9.5703125" style="1" customWidth="1"/>
    <col min="3077" max="3077" width="8.7109375" style="1" customWidth="1"/>
    <col min="3078" max="3078" width="7.28515625" style="1" customWidth="1"/>
    <col min="3079" max="3079" width="8.7109375" style="1" customWidth="1"/>
    <col min="3080" max="3080" width="5.5703125" style="1" customWidth="1"/>
    <col min="3081" max="3314" width="9.140625" style="1"/>
    <col min="3315" max="3315" width="4.42578125" style="1" customWidth="1"/>
    <col min="3316" max="3316" width="25.85546875" style="1" customWidth="1"/>
    <col min="3317" max="3317" width="10.5703125" style="1" customWidth="1"/>
    <col min="3318" max="3318" width="0" style="1" hidden="1" customWidth="1"/>
    <col min="3319" max="3319" width="8.7109375" style="1" customWidth="1"/>
    <col min="3320" max="3320" width="8.5703125" style="1" customWidth="1"/>
    <col min="3321" max="3321" width="8.7109375" style="1" customWidth="1"/>
    <col min="3322" max="3322" width="8" style="1" customWidth="1"/>
    <col min="3323" max="3323" width="8.7109375" style="1" customWidth="1"/>
    <col min="3324" max="3324" width="5.5703125" style="1" customWidth="1"/>
    <col min="3325" max="3325" width="8.7109375" style="1" customWidth="1"/>
    <col min="3326" max="3326" width="9.42578125" style="1" customWidth="1"/>
    <col min="3327" max="3327" width="8.7109375" style="1" customWidth="1"/>
    <col min="3328" max="3328" width="7.85546875" style="1" customWidth="1"/>
    <col min="3329" max="3329" width="8.7109375" style="1" customWidth="1"/>
    <col min="3330" max="3330" width="5.5703125" style="1" customWidth="1"/>
    <col min="3331" max="3331" width="8.7109375" style="1" customWidth="1"/>
    <col min="3332" max="3332" width="9.5703125" style="1" customWidth="1"/>
    <col min="3333" max="3333" width="8.7109375" style="1" customWidth="1"/>
    <col min="3334" max="3334" width="7.28515625" style="1" customWidth="1"/>
    <col min="3335" max="3335" width="8.7109375" style="1" customWidth="1"/>
    <col min="3336" max="3336" width="5.5703125" style="1" customWidth="1"/>
    <col min="3337" max="3570" width="9.140625" style="1"/>
    <col min="3571" max="3571" width="4.42578125" style="1" customWidth="1"/>
    <col min="3572" max="3572" width="25.85546875" style="1" customWidth="1"/>
    <col min="3573" max="3573" width="10.5703125" style="1" customWidth="1"/>
    <col min="3574" max="3574" width="0" style="1" hidden="1" customWidth="1"/>
    <col min="3575" max="3575" width="8.7109375" style="1" customWidth="1"/>
    <col min="3576" max="3576" width="8.5703125" style="1" customWidth="1"/>
    <col min="3577" max="3577" width="8.7109375" style="1" customWidth="1"/>
    <col min="3578" max="3578" width="8" style="1" customWidth="1"/>
    <col min="3579" max="3579" width="8.7109375" style="1" customWidth="1"/>
    <col min="3580" max="3580" width="5.5703125" style="1" customWidth="1"/>
    <col min="3581" max="3581" width="8.7109375" style="1" customWidth="1"/>
    <col min="3582" max="3582" width="9.42578125" style="1" customWidth="1"/>
    <col min="3583" max="3583" width="8.7109375" style="1" customWidth="1"/>
    <col min="3584" max="3584" width="7.85546875" style="1" customWidth="1"/>
    <col min="3585" max="3585" width="8.7109375" style="1" customWidth="1"/>
    <col min="3586" max="3586" width="5.5703125" style="1" customWidth="1"/>
    <col min="3587" max="3587" width="8.7109375" style="1" customWidth="1"/>
    <col min="3588" max="3588" width="9.5703125" style="1" customWidth="1"/>
    <col min="3589" max="3589" width="8.7109375" style="1" customWidth="1"/>
    <col min="3590" max="3590" width="7.28515625" style="1" customWidth="1"/>
    <col min="3591" max="3591" width="8.7109375" style="1" customWidth="1"/>
    <col min="3592" max="3592" width="5.5703125" style="1" customWidth="1"/>
    <col min="3593" max="3826" width="9.140625" style="1"/>
    <col min="3827" max="3827" width="4.42578125" style="1" customWidth="1"/>
    <col min="3828" max="3828" width="25.85546875" style="1" customWidth="1"/>
    <col min="3829" max="3829" width="10.5703125" style="1" customWidth="1"/>
    <col min="3830" max="3830" width="0" style="1" hidden="1" customWidth="1"/>
    <col min="3831" max="3831" width="8.7109375" style="1" customWidth="1"/>
    <col min="3832" max="3832" width="8.5703125" style="1" customWidth="1"/>
    <col min="3833" max="3833" width="8.7109375" style="1" customWidth="1"/>
    <col min="3834" max="3834" width="8" style="1" customWidth="1"/>
    <col min="3835" max="3835" width="8.7109375" style="1" customWidth="1"/>
    <col min="3836" max="3836" width="5.5703125" style="1" customWidth="1"/>
    <col min="3837" max="3837" width="8.7109375" style="1" customWidth="1"/>
    <col min="3838" max="3838" width="9.42578125" style="1" customWidth="1"/>
    <col min="3839" max="3839" width="8.7109375" style="1" customWidth="1"/>
    <col min="3840" max="3840" width="7.85546875" style="1" customWidth="1"/>
    <col min="3841" max="3841" width="8.7109375" style="1" customWidth="1"/>
    <col min="3842" max="3842" width="5.5703125" style="1" customWidth="1"/>
    <col min="3843" max="3843" width="8.7109375" style="1" customWidth="1"/>
    <col min="3844" max="3844" width="9.5703125" style="1" customWidth="1"/>
    <col min="3845" max="3845" width="8.7109375" style="1" customWidth="1"/>
    <col min="3846" max="3846" width="7.28515625" style="1" customWidth="1"/>
    <col min="3847" max="3847" width="8.7109375" style="1" customWidth="1"/>
    <col min="3848" max="3848" width="5.5703125" style="1" customWidth="1"/>
    <col min="3849" max="4082" width="9.140625" style="1"/>
    <col min="4083" max="4083" width="4.42578125" style="1" customWidth="1"/>
    <col min="4084" max="4084" width="25.85546875" style="1" customWidth="1"/>
    <col min="4085" max="4085" width="10.5703125" style="1" customWidth="1"/>
    <col min="4086" max="4086" width="0" style="1" hidden="1" customWidth="1"/>
    <col min="4087" max="4087" width="8.7109375" style="1" customWidth="1"/>
    <col min="4088" max="4088" width="8.5703125" style="1" customWidth="1"/>
    <col min="4089" max="4089" width="8.7109375" style="1" customWidth="1"/>
    <col min="4090" max="4090" width="8" style="1" customWidth="1"/>
    <col min="4091" max="4091" width="8.7109375" style="1" customWidth="1"/>
    <col min="4092" max="4092" width="5.5703125" style="1" customWidth="1"/>
    <col min="4093" max="4093" width="8.7109375" style="1" customWidth="1"/>
    <col min="4094" max="4094" width="9.42578125" style="1" customWidth="1"/>
    <col min="4095" max="4095" width="8.7109375" style="1" customWidth="1"/>
    <col min="4096" max="4096" width="7.85546875" style="1" customWidth="1"/>
    <col min="4097" max="4097" width="8.7109375" style="1" customWidth="1"/>
    <col min="4098" max="4098" width="5.5703125" style="1" customWidth="1"/>
    <col min="4099" max="4099" width="8.7109375" style="1" customWidth="1"/>
    <col min="4100" max="4100" width="9.5703125" style="1" customWidth="1"/>
    <col min="4101" max="4101" width="8.7109375" style="1" customWidth="1"/>
    <col min="4102" max="4102" width="7.28515625" style="1" customWidth="1"/>
    <col min="4103" max="4103" width="8.7109375" style="1" customWidth="1"/>
    <col min="4104" max="4104" width="5.5703125" style="1" customWidth="1"/>
    <col min="4105" max="4338" width="9.140625" style="1"/>
    <col min="4339" max="4339" width="4.42578125" style="1" customWidth="1"/>
    <col min="4340" max="4340" width="25.85546875" style="1" customWidth="1"/>
    <col min="4341" max="4341" width="10.5703125" style="1" customWidth="1"/>
    <col min="4342" max="4342" width="0" style="1" hidden="1" customWidth="1"/>
    <col min="4343" max="4343" width="8.7109375" style="1" customWidth="1"/>
    <col min="4344" max="4344" width="8.5703125" style="1" customWidth="1"/>
    <col min="4345" max="4345" width="8.7109375" style="1" customWidth="1"/>
    <col min="4346" max="4346" width="8" style="1" customWidth="1"/>
    <col min="4347" max="4347" width="8.7109375" style="1" customWidth="1"/>
    <col min="4348" max="4348" width="5.5703125" style="1" customWidth="1"/>
    <col min="4349" max="4349" width="8.7109375" style="1" customWidth="1"/>
    <col min="4350" max="4350" width="9.42578125" style="1" customWidth="1"/>
    <col min="4351" max="4351" width="8.7109375" style="1" customWidth="1"/>
    <col min="4352" max="4352" width="7.85546875" style="1" customWidth="1"/>
    <col min="4353" max="4353" width="8.7109375" style="1" customWidth="1"/>
    <col min="4354" max="4354" width="5.5703125" style="1" customWidth="1"/>
    <col min="4355" max="4355" width="8.7109375" style="1" customWidth="1"/>
    <col min="4356" max="4356" width="9.5703125" style="1" customWidth="1"/>
    <col min="4357" max="4357" width="8.7109375" style="1" customWidth="1"/>
    <col min="4358" max="4358" width="7.28515625" style="1" customWidth="1"/>
    <col min="4359" max="4359" width="8.7109375" style="1" customWidth="1"/>
    <col min="4360" max="4360" width="5.5703125" style="1" customWidth="1"/>
    <col min="4361" max="4594" width="9.140625" style="1"/>
    <col min="4595" max="4595" width="4.42578125" style="1" customWidth="1"/>
    <col min="4596" max="4596" width="25.85546875" style="1" customWidth="1"/>
    <col min="4597" max="4597" width="10.5703125" style="1" customWidth="1"/>
    <col min="4598" max="4598" width="0" style="1" hidden="1" customWidth="1"/>
    <col min="4599" max="4599" width="8.7109375" style="1" customWidth="1"/>
    <col min="4600" max="4600" width="8.5703125" style="1" customWidth="1"/>
    <col min="4601" max="4601" width="8.7109375" style="1" customWidth="1"/>
    <col min="4602" max="4602" width="8" style="1" customWidth="1"/>
    <col min="4603" max="4603" width="8.7109375" style="1" customWidth="1"/>
    <col min="4604" max="4604" width="5.5703125" style="1" customWidth="1"/>
    <col min="4605" max="4605" width="8.7109375" style="1" customWidth="1"/>
    <col min="4606" max="4606" width="9.42578125" style="1" customWidth="1"/>
    <col min="4607" max="4607" width="8.7109375" style="1" customWidth="1"/>
    <col min="4608" max="4608" width="7.85546875" style="1" customWidth="1"/>
    <col min="4609" max="4609" width="8.7109375" style="1" customWidth="1"/>
    <col min="4610" max="4610" width="5.5703125" style="1" customWidth="1"/>
    <col min="4611" max="4611" width="8.7109375" style="1" customWidth="1"/>
    <col min="4612" max="4612" width="9.5703125" style="1" customWidth="1"/>
    <col min="4613" max="4613" width="8.7109375" style="1" customWidth="1"/>
    <col min="4614" max="4614" width="7.28515625" style="1" customWidth="1"/>
    <col min="4615" max="4615" width="8.7109375" style="1" customWidth="1"/>
    <col min="4616" max="4616" width="5.5703125" style="1" customWidth="1"/>
    <col min="4617" max="4850" width="9.140625" style="1"/>
    <col min="4851" max="4851" width="4.42578125" style="1" customWidth="1"/>
    <col min="4852" max="4852" width="25.85546875" style="1" customWidth="1"/>
    <col min="4853" max="4853" width="10.5703125" style="1" customWidth="1"/>
    <col min="4854" max="4854" width="0" style="1" hidden="1" customWidth="1"/>
    <col min="4855" max="4855" width="8.7109375" style="1" customWidth="1"/>
    <col min="4856" max="4856" width="8.5703125" style="1" customWidth="1"/>
    <col min="4857" max="4857" width="8.7109375" style="1" customWidth="1"/>
    <col min="4858" max="4858" width="8" style="1" customWidth="1"/>
    <col min="4859" max="4859" width="8.7109375" style="1" customWidth="1"/>
    <col min="4860" max="4860" width="5.5703125" style="1" customWidth="1"/>
    <col min="4861" max="4861" width="8.7109375" style="1" customWidth="1"/>
    <col min="4862" max="4862" width="9.42578125" style="1" customWidth="1"/>
    <col min="4863" max="4863" width="8.7109375" style="1" customWidth="1"/>
    <col min="4864" max="4864" width="7.85546875" style="1" customWidth="1"/>
    <col min="4865" max="4865" width="8.7109375" style="1" customWidth="1"/>
    <col min="4866" max="4866" width="5.5703125" style="1" customWidth="1"/>
    <col min="4867" max="4867" width="8.7109375" style="1" customWidth="1"/>
    <col min="4868" max="4868" width="9.5703125" style="1" customWidth="1"/>
    <col min="4869" max="4869" width="8.7109375" style="1" customWidth="1"/>
    <col min="4870" max="4870" width="7.28515625" style="1" customWidth="1"/>
    <col min="4871" max="4871" width="8.7109375" style="1" customWidth="1"/>
    <col min="4872" max="4872" width="5.5703125" style="1" customWidth="1"/>
    <col min="4873" max="5106" width="9.140625" style="1"/>
    <col min="5107" max="5107" width="4.42578125" style="1" customWidth="1"/>
    <col min="5108" max="5108" width="25.85546875" style="1" customWidth="1"/>
    <col min="5109" max="5109" width="10.5703125" style="1" customWidth="1"/>
    <col min="5110" max="5110" width="0" style="1" hidden="1" customWidth="1"/>
    <col min="5111" max="5111" width="8.7109375" style="1" customWidth="1"/>
    <col min="5112" max="5112" width="8.5703125" style="1" customWidth="1"/>
    <col min="5113" max="5113" width="8.7109375" style="1" customWidth="1"/>
    <col min="5114" max="5114" width="8" style="1" customWidth="1"/>
    <col min="5115" max="5115" width="8.7109375" style="1" customWidth="1"/>
    <col min="5116" max="5116" width="5.5703125" style="1" customWidth="1"/>
    <col min="5117" max="5117" width="8.7109375" style="1" customWidth="1"/>
    <col min="5118" max="5118" width="9.42578125" style="1" customWidth="1"/>
    <col min="5119" max="5119" width="8.7109375" style="1" customWidth="1"/>
    <col min="5120" max="5120" width="7.85546875" style="1" customWidth="1"/>
    <col min="5121" max="5121" width="8.7109375" style="1" customWidth="1"/>
    <col min="5122" max="5122" width="5.5703125" style="1" customWidth="1"/>
    <col min="5123" max="5123" width="8.7109375" style="1" customWidth="1"/>
    <col min="5124" max="5124" width="9.5703125" style="1" customWidth="1"/>
    <col min="5125" max="5125" width="8.7109375" style="1" customWidth="1"/>
    <col min="5126" max="5126" width="7.28515625" style="1" customWidth="1"/>
    <col min="5127" max="5127" width="8.7109375" style="1" customWidth="1"/>
    <col min="5128" max="5128" width="5.5703125" style="1" customWidth="1"/>
    <col min="5129" max="5362" width="9.140625" style="1"/>
    <col min="5363" max="5363" width="4.42578125" style="1" customWidth="1"/>
    <col min="5364" max="5364" width="25.85546875" style="1" customWidth="1"/>
    <col min="5365" max="5365" width="10.5703125" style="1" customWidth="1"/>
    <col min="5366" max="5366" width="0" style="1" hidden="1" customWidth="1"/>
    <col min="5367" max="5367" width="8.7109375" style="1" customWidth="1"/>
    <col min="5368" max="5368" width="8.5703125" style="1" customWidth="1"/>
    <col min="5369" max="5369" width="8.7109375" style="1" customWidth="1"/>
    <col min="5370" max="5370" width="8" style="1" customWidth="1"/>
    <col min="5371" max="5371" width="8.7109375" style="1" customWidth="1"/>
    <col min="5372" max="5372" width="5.5703125" style="1" customWidth="1"/>
    <col min="5373" max="5373" width="8.7109375" style="1" customWidth="1"/>
    <col min="5374" max="5374" width="9.42578125" style="1" customWidth="1"/>
    <col min="5375" max="5375" width="8.7109375" style="1" customWidth="1"/>
    <col min="5376" max="5376" width="7.85546875" style="1" customWidth="1"/>
    <col min="5377" max="5377" width="8.7109375" style="1" customWidth="1"/>
    <col min="5378" max="5378" width="5.5703125" style="1" customWidth="1"/>
    <col min="5379" max="5379" width="8.7109375" style="1" customWidth="1"/>
    <col min="5380" max="5380" width="9.5703125" style="1" customWidth="1"/>
    <col min="5381" max="5381" width="8.7109375" style="1" customWidth="1"/>
    <col min="5382" max="5382" width="7.28515625" style="1" customWidth="1"/>
    <col min="5383" max="5383" width="8.7109375" style="1" customWidth="1"/>
    <col min="5384" max="5384" width="5.5703125" style="1" customWidth="1"/>
    <col min="5385" max="5618" width="9.140625" style="1"/>
    <col min="5619" max="5619" width="4.42578125" style="1" customWidth="1"/>
    <col min="5620" max="5620" width="25.85546875" style="1" customWidth="1"/>
    <col min="5621" max="5621" width="10.5703125" style="1" customWidth="1"/>
    <col min="5622" max="5622" width="0" style="1" hidden="1" customWidth="1"/>
    <col min="5623" max="5623" width="8.7109375" style="1" customWidth="1"/>
    <col min="5624" max="5624" width="8.5703125" style="1" customWidth="1"/>
    <col min="5625" max="5625" width="8.7109375" style="1" customWidth="1"/>
    <col min="5626" max="5626" width="8" style="1" customWidth="1"/>
    <col min="5627" max="5627" width="8.7109375" style="1" customWidth="1"/>
    <col min="5628" max="5628" width="5.5703125" style="1" customWidth="1"/>
    <col min="5629" max="5629" width="8.7109375" style="1" customWidth="1"/>
    <col min="5630" max="5630" width="9.42578125" style="1" customWidth="1"/>
    <col min="5631" max="5631" width="8.7109375" style="1" customWidth="1"/>
    <col min="5632" max="5632" width="7.85546875" style="1" customWidth="1"/>
    <col min="5633" max="5633" width="8.7109375" style="1" customWidth="1"/>
    <col min="5634" max="5634" width="5.5703125" style="1" customWidth="1"/>
    <col min="5635" max="5635" width="8.7109375" style="1" customWidth="1"/>
    <col min="5636" max="5636" width="9.5703125" style="1" customWidth="1"/>
    <col min="5637" max="5637" width="8.7109375" style="1" customWidth="1"/>
    <col min="5638" max="5638" width="7.28515625" style="1" customWidth="1"/>
    <col min="5639" max="5639" width="8.7109375" style="1" customWidth="1"/>
    <col min="5640" max="5640" width="5.5703125" style="1" customWidth="1"/>
    <col min="5641" max="5874" width="9.140625" style="1"/>
    <col min="5875" max="5875" width="4.42578125" style="1" customWidth="1"/>
    <col min="5876" max="5876" width="25.85546875" style="1" customWidth="1"/>
    <col min="5877" max="5877" width="10.5703125" style="1" customWidth="1"/>
    <col min="5878" max="5878" width="0" style="1" hidden="1" customWidth="1"/>
    <col min="5879" max="5879" width="8.7109375" style="1" customWidth="1"/>
    <col min="5880" max="5880" width="8.5703125" style="1" customWidth="1"/>
    <col min="5881" max="5881" width="8.7109375" style="1" customWidth="1"/>
    <col min="5882" max="5882" width="8" style="1" customWidth="1"/>
    <col min="5883" max="5883" width="8.7109375" style="1" customWidth="1"/>
    <col min="5884" max="5884" width="5.5703125" style="1" customWidth="1"/>
    <col min="5885" max="5885" width="8.7109375" style="1" customWidth="1"/>
    <col min="5886" max="5886" width="9.42578125" style="1" customWidth="1"/>
    <col min="5887" max="5887" width="8.7109375" style="1" customWidth="1"/>
    <col min="5888" max="5888" width="7.85546875" style="1" customWidth="1"/>
    <col min="5889" max="5889" width="8.7109375" style="1" customWidth="1"/>
    <col min="5890" max="5890" width="5.5703125" style="1" customWidth="1"/>
    <col min="5891" max="5891" width="8.7109375" style="1" customWidth="1"/>
    <col min="5892" max="5892" width="9.5703125" style="1" customWidth="1"/>
    <col min="5893" max="5893" width="8.7109375" style="1" customWidth="1"/>
    <col min="5894" max="5894" width="7.28515625" style="1" customWidth="1"/>
    <col min="5895" max="5895" width="8.7109375" style="1" customWidth="1"/>
    <col min="5896" max="5896" width="5.5703125" style="1" customWidth="1"/>
    <col min="5897" max="6130" width="9.140625" style="1"/>
    <col min="6131" max="6131" width="4.42578125" style="1" customWidth="1"/>
    <col min="6132" max="6132" width="25.85546875" style="1" customWidth="1"/>
    <col min="6133" max="6133" width="10.5703125" style="1" customWidth="1"/>
    <col min="6134" max="6134" width="0" style="1" hidden="1" customWidth="1"/>
    <col min="6135" max="6135" width="8.7109375" style="1" customWidth="1"/>
    <col min="6136" max="6136" width="8.5703125" style="1" customWidth="1"/>
    <col min="6137" max="6137" width="8.7109375" style="1" customWidth="1"/>
    <col min="6138" max="6138" width="8" style="1" customWidth="1"/>
    <col min="6139" max="6139" width="8.7109375" style="1" customWidth="1"/>
    <col min="6140" max="6140" width="5.5703125" style="1" customWidth="1"/>
    <col min="6141" max="6141" width="8.7109375" style="1" customWidth="1"/>
    <col min="6142" max="6142" width="9.42578125" style="1" customWidth="1"/>
    <col min="6143" max="6143" width="8.7109375" style="1" customWidth="1"/>
    <col min="6144" max="6144" width="7.85546875" style="1" customWidth="1"/>
    <col min="6145" max="6145" width="8.7109375" style="1" customWidth="1"/>
    <col min="6146" max="6146" width="5.5703125" style="1" customWidth="1"/>
    <col min="6147" max="6147" width="8.7109375" style="1" customWidth="1"/>
    <col min="6148" max="6148" width="9.5703125" style="1" customWidth="1"/>
    <col min="6149" max="6149" width="8.7109375" style="1" customWidth="1"/>
    <col min="6150" max="6150" width="7.28515625" style="1" customWidth="1"/>
    <col min="6151" max="6151" width="8.7109375" style="1" customWidth="1"/>
    <col min="6152" max="6152" width="5.5703125" style="1" customWidth="1"/>
    <col min="6153" max="6386" width="9.140625" style="1"/>
    <col min="6387" max="6387" width="4.42578125" style="1" customWidth="1"/>
    <col min="6388" max="6388" width="25.85546875" style="1" customWidth="1"/>
    <col min="6389" max="6389" width="10.5703125" style="1" customWidth="1"/>
    <col min="6390" max="6390" width="0" style="1" hidden="1" customWidth="1"/>
    <col min="6391" max="6391" width="8.7109375" style="1" customWidth="1"/>
    <col min="6392" max="6392" width="8.5703125" style="1" customWidth="1"/>
    <col min="6393" max="6393" width="8.7109375" style="1" customWidth="1"/>
    <col min="6394" max="6394" width="8" style="1" customWidth="1"/>
    <col min="6395" max="6395" width="8.7109375" style="1" customWidth="1"/>
    <col min="6396" max="6396" width="5.5703125" style="1" customWidth="1"/>
    <col min="6397" max="6397" width="8.7109375" style="1" customWidth="1"/>
    <col min="6398" max="6398" width="9.42578125" style="1" customWidth="1"/>
    <col min="6399" max="6399" width="8.7109375" style="1" customWidth="1"/>
    <col min="6400" max="6400" width="7.85546875" style="1" customWidth="1"/>
    <col min="6401" max="6401" width="8.7109375" style="1" customWidth="1"/>
    <col min="6402" max="6402" width="5.5703125" style="1" customWidth="1"/>
    <col min="6403" max="6403" width="8.7109375" style="1" customWidth="1"/>
    <col min="6404" max="6404" width="9.5703125" style="1" customWidth="1"/>
    <col min="6405" max="6405" width="8.7109375" style="1" customWidth="1"/>
    <col min="6406" max="6406" width="7.28515625" style="1" customWidth="1"/>
    <col min="6407" max="6407" width="8.7109375" style="1" customWidth="1"/>
    <col min="6408" max="6408" width="5.5703125" style="1" customWidth="1"/>
    <col min="6409" max="6642" width="9.140625" style="1"/>
    <col min="6643" max="6643" width="4.42578125" style="1" customWidth="1"/>
    <col min="6644" max="6644" width="25.85546875" style="1" customWidth="1"/>
    <col min="6645" max="6645" width="10.5703125" style="1" customWidth="1"/>
    <col min="6646" max="6646" width="0" style="1" hidden="1" customWidth="1"/>
    <col min="6647" max="6647" width="8.7109375" style="1" customWidth="1"/>
    <col min="6648" max="6648" width="8.5703125" style="1" customWidth="1"/>
    <col min="6649" max="6649" width="8.7109375" style="1" customWidth="1"/>
    <col min="6650" max="6650" width="8" style="1" customWidth="1"/>
    <col min="6651" max="6651" width="8.7109375" style="1" customWidth="1"/>
    <col min="6652" max="6652" width="5.5703125" style="1" customWidth="1"/>
    <col min="6653" max="6653" width="8.7109375" style="1" customWidth="1"/>
    <col min="6654" max="6654" width="9.42578125" style="1" customWidth="1"/>
    <col min="6655" max="6655" width="8.7109375" style="1" customWidth="1"/>
    <col min="6656" max="6656" width="7.85546875" style="1" customWidth="1"/>
    <col min="6657" max="6657" width="8.7109375" style="1" customWidth="1"/>
    <col min="6658" max="6658" width="5.5703125" style="1" customWidth="1"/>
    <col min="6659" max="6659" width="8.7109375" style="1" customWidth="1"/>
    <col min="6660" max="6660" width="9.5703125" style="1" customWidth="1"/>
    <col min="6661" max="6661" width="8.7109375" style="1" customWidth="1"/>
    <col min="6662" max="6662" width="7.28515625" style="1" customWidth="1"/>
    <col min="6663" max="6663" width="8.7109375" style="1" customWidth="1"/>
    <col min="6664" max="6664" width="5.5703125" style="1" customWidth="1"/>
    <col min="6665" max="6898" width="9.140625" style="1"/>
    <col min="6899" max="6899" width="4.42578125" style="1" customWidth="1"/>
    <col min="6900" max="6900" width="25.85546875" style="1" customWidth="1"/>
    <col min="6901" max="6901" width="10.5703125" style="1" customWidth="1"/>
    <col min="6902" max="6902" width="0" style="1" hidden="1" customWidth="1"/>
    <col min="6903" max="6903" width="8.7109375" style="1" customWidth="1"/>
    <col min="6904" max="6904" width="8.5703125" style="1" customWidth="1"/>
    <col min="6905" max="6905" width="8.7109375" style="1" customWidth="1"/>
    <col min="6906" max="6906" width="8" style="1" customWidth="1"/>
    <col min="6907" max="6907" width="8.7109375" style="1" customWidth="1"/>
    <col min="6908" max="6908" width="5.5703125" style="1" customWidth="1"/>
    <col min="6909" max="6909" width="8.7109375" style="1" customWidth="1"/>
    <col min="6910" max="6910" width="9.42578125" style="1" customWidth="1"/>
    <col min="6911" max="6911" width="8.7109375" style="1" customWidth="1"/>
    <col min="6912" max="6912" width="7.85546875" style="1" customWidth="1"/>
    <col min="6913" max="6913" width="8.7109375" style="1" customWidth="1"/>
    <col min="6914" max="6914" width="5.5703125" style="1" customWidth="1"/>
    <col min="6915" max="6915" width="8.7109375" style="1" customWidth="1"/>
    <col min="6916" max="6916" width="9.5703125" style="1" customWidth="1"/>
    <col min="6917" max="6917" width="8.7109375" style="1" customWidth="1"/>
    <col min="6918" max="6918" width="7.28515625" style="1" customWidth="1"/>
    <col min="6919" max="6919" width="8.7109375" style="1" customWidth="1"/>
    <col min="6920" max="6920" width="5.5703125" style="1" customWidth="1"/>
    <col min="6921" max="7154" width="9.140625" style="1"/>
    <col min="7155" max="7155" width="4.42578125" style="1" customWidth="1"/>
    <col min="7156" max="7156" width="25.85546875" style="1" customWidth="1"/>
    <col min="7157" max="7157" width="10.5703125" style="1" customWidth="1"/>
    <col min="7158" max="7158" width="0" style="1" hidden="1" customWidth="1"/>
    <col min="7159" max="7159" width="8.7109375" style="1" customWidth="1"/>
    <col min="7160" max="7160" width="8.5703125" style="1" customWidth="1"/>
    <col min="7161" max="7161" width="8.7109375" style="1" customWidth="1"/>
    <col min="7162" max="7162" width="8" style="1" customWidth="1"/>
    <col min="7163" max="7163" width="8.7109375" style="1" customWidth="1"/>
    <col min="7164" max="7164" width="5.5703125" style="1" customWidth="1"/>
    <col min="7165" max="7165" width="8.7109375" style="1" customWidth="1"/>
    <col min="7166" max="7166" width="9.42578125" style="1" customWidth="1"/>
    <col min="7167" max="7167" width="8.7109375" style="1" customWidth="1"/>
    <col min="7168" max="7168" width="7.85546875" style="1" customWidth="1"/>
    <col min="7169" max="7169" width="8.7109375" style="1" customWidth="1"/>
    <col min="7170" max="7170" width="5.5703125" style="1" customWidth="1"/>
    <col min="7171" max="7171" width="8.7109375" style="1" customWidth="1"/>
    <col min="7172" max="7172" width="9.5703125" style="1" customWidth="1"/>
    <col min="7173" max="7173" width="8.7109375" style="1" customWidth="1"/>
    <col min="7174" max="7174" width="7.28515625" style="1" customWidth="1"/>
    <col min="7175" max="7175" width="8.7109375" style="1" customWidth="1"/>
    <col min="7176" max="7176" width="5.5703125" style="1" customWidth="1"/>
    <col min="7177" max="7410" width="9.140625" style="1"/>
    <col min="7411" max="7411" width="4.42578125" style="1" customWidth="1"/>
    <col min="7412" max="7412" width="25.85546875" style="1" customWidth="1"/>
    <col min="7413" max="7413" width="10.5703125" style="1" customWidth="1"/>
    <col min="7414" max="7414" width="0" style="1" hidden="1" customWidth="1"/>
    <col min="7415" max="7415" width="8.7109375" style="1" customWidth="1"/>
    <col min="7416" max="7416" width="8.5703125" style="1" customWidth="1"/>
    <col min="7417" max="7417" width="8.7109375" style="1" customWidth="1"/>
    <col min="7418" max="7418" width="8" style="1" customWidth="1"/>
    <col min="7419" max="7419" width="8.7109375" style="1" customWidth="1"/>
    <col min="7420" max="7420" width="5.5703125" style="1" customWidth="1"/>
    <col min="7421" max="7421" width="8.7109375" style="1" customWidth="1"/>
    <col min="7422" max="7422" width="9.42578125" style="1" customWidth="1"/>
    <col min="7423" max="7423" width="8.7109375" style="1" customWidth="1"/>
    <col min="7424" max="7424" width="7.85546875" style="1" customWidth="1"/>
    <col min="7425" max="7425" width="8.7109375" style="1" customWidth="1"/>
    <col min="7426" max="7426" width="5.5703125" style="1" customWidth="1"/>
    <col min="7427" max="7427" width="8.7109375" style="1" customWidth="1"/>
    <col min="7428" max="7428" width="9.5703125" style="1" customWidth="1"/>
    <col min="7429" max="7429" width="8.7109375" style="1" customWidth="1"/>
    <col min="7430" max="7430" width="7.28515625" style="1" customWidth="1"/>
    <col min="7431" max="7431" width="8.7109375" style="1" customWidth="1"/>
    <col min="7432" max="7432" width="5.5703125" style="1" customWidth="1"/>
    <col min="7433" max="7666" width="9.140625" style="1"/>
    <col min="7667" max="7667" width="4.42578125" style="1" customWidth="1"/>
    <col min="7668" max="7668" width="25.85546875" style="1" customWidth="1"/>
    <col min="7669" max="7669" width="10.5703125" style="1" customWidth="1"/>
    <col min="7670" max="7670" width="0" style="1" hidden="1" customWidth="1"/>
    <col min="7671" max="7671" width="8.7109375" style="1" customWidth="1"/>
    <col min="7672" max="7672" width="8.5703125" style="1" customWidth="1"/>
    <col min="7673" max="7673" width="8.7109375" style="1" customWidth="1"/>
    <col min="7674" max="7674" width="8" style="1" customWidth="1"/>
    <col min="7675" max="7675" width="8.7109375" style="1" customWidth="1"/>
    <col min="7676" max="7676" width="5.5703125" style="1" customWidth="1"/>
    <col min="7677" max="7677" width="8.7109375" style="1" customWidth="1"/>
    <col min="7678" max="7678" width="9.42578125" style="1" customWidth="1"/>
    <col min="7679" max="7679" width="8.7109375" style="1" customWidth="1"/>
    <col min="7680" max="7680" width="7.85546875" style="1" customWidth="1"/>
    <col min="7681" max="7681" width="8.7109375" style="1" customWidth="1"/>
    <col min="7682" max="7682" width="5.5703125" style="1" customWidth="1"/>
    <col min="7683" max="7683" width="8.7109375" style="1" customWidth="1"/>
    <col min="7684" max="7684" width="9.5703125" style="1" customWidth="1"/>
    <col min="7685" max="7685" width="8.7109375" style="1" customWidth="1"/>
    <col min="7686" max="7686" width="7.28515625" style="1" customWidth="1"/>
    <col min="7687" max="7687" width="8.7109375" style="1" customWidth="1"/>
    <col min="7688" max="7688" width="5.5703125" style="1" customWidth="1"/>
    <col min="7689" max="7922" width="9.140625" style="1"/>
    <col min="7923" max="7923" width="4.42578125" style="1" customWidth="1"/>
    <col min="7924" max="7924" width="25.85546875" style="1" customWidth="1"/>
    <col min="7925" max="7925" width="10.5703125" style="1" customWidth="1"/>
    <col min="7926" max="7926" width="0" style="1" hidden="1" customWidth="1"/>
    <col min="7927" max="7927" width="8.7109375" style="1" customWidth="1"/>
    <col min="7928" max="7928" width="8.5703125" style="1" customWidth="1"/>
    <col min="7929" max="7929" width="8.7109375" style="1" customWidth="1"/>
    <col min="7930" max="7930" width="8" style="1" customWidth="1"/>
    <col min="7931" max="7931" width="8.7109375" style="1" customWidth="1"/>
    <col min="7932" max="7932" width="5.5703125" style="1" customWidth="1"/>
    <col min="7933" max="7933" width="8.7109375" style="1" customWidth="1"/>
    <col min="7934" max="7934" width="9.42578125" style="1" customWidth="1"/>
    <col min="7935" max="7935" width="8.7109375" style="1" customWidth="1"/>
    <col min="7936" max="7936" width="7.85546875" style="1" customWidth="1"/>
    <col min="7937" max="7937" width="8.7109375" style="1" customWidth="1"/>
    <col min="7938" max="7938" width="5.5703125" style="1" customWidth="1"/>
    <col min="7939" max="7939" width="8.7109375" style="1" customWidth="1"/>
    <col min="7940" max="7940" width="9.5703125" style="1" customWidth="1"/>
    <col min="7941" max="7941" width="8.7109375" style="1" customWidth="1"/>
    <col min="7942" max="7942" width="7.28515625" style="1" customWidth="1"/>
    <col min="7943" max="7943" width="8.7109375" style="1" customWidth="1"/>
    <col min="7944" max="7944" width="5.5703125" style="1" customWidth="1"/>
    <col min="7945" max="8178" width="9.140625" style="1"/>
    <col min="8179" max="8179" width="4.42578125" style="1" customWidth="1"/>
    <col min="8180" max="8180" width="25.85546875" style="1" customWidth="1"/>
    <col min="8181" max="8181" width="10.5703125" style="1" customWidth="1"/>
    <col min="8182" max="8182" width="0" style="1" hidden="1" customWidth="1"/>
    <col min="8183" max="8183" width="8.7109375" style="1" customWidth="1"/>
    <col min="8184" max="8184" width="8.5703125" style="1" customWidth="1"/>
    <col min="8185" max="8185" width="8.7109375" style="1" customWidth="1"/>
    <col min="8186" max="8186" width="8" style="1" customWidth="1"/>
    <col min="8187" max="8187" width="8.7109375" style="1" customWidth="1"/>
    <col min="8188" max="8188" width="5.5703125" style="1" customWidth="1"/>
    <col min="8189" max="8189" width="8.7109375" style="1" customWidth="1"/>
    <col min="8190" max="8190" width="9.42578125" style="1" customWidth="1"/>
    <col min="8191" max="8191" width="8.7109375" style="1" customWidth="1"/>
    <col min="8192" max="8192" width="7.85546875" style="1" customWidth="1"/>
    <col min="8193" max="8193" width="8.7109375" style="1" customWidth="1"/>
    <col min="8194" max="8194" width="5.5703125" style="1" customWidth="1"/>
    <col min="8195" max="8195" width="8.7109375" style="1" customWidth="1"/>
    <col min="8196" max="8196" width="9.5703125" style="1" customWidth="1"/>
    <col min="8197" max="8197" width="8.7109375" style="1" customWidth="1"/>
    <col min="8198" max="8198" width="7.28515625" style="1" customWidth="1"/>
    <col min="8199" max="8199" width="8.7109375" style="1" customWidth="1"/>
    <col min="8200" max="8200" width="5.5703125" style="1" customWidth="1"/>
    <col min="8201" max="8434" width="9.140625" style="1"/>
    <col min="8435" max="8435" width="4.42578125" style="1" customWidth="1"/>
    <col min="8436" max="8436" width="25.85546875" style="1" customWidth="1"/>
    <col min="8437" max="8437" width="10.5703125" style="1" customWidth="1"/>
    <col min="8438" max="8438" width="0" style="1" hidden="1" customWidth="1"/>
    <col min="8439" max="8439" width="8.7109375" style="1" customWidth="1"/>
    <col min="8440" max="8440" width="8.5703125" style="1" customWidth="1"/>
    <col min="8441" max="8441" width="8.7109375" style="1" customWidth="1"/>
    <col min="8442" max="8442" width="8" style="1" customWidth="1"/>
    <col min="8443" max="8443" width="8.7109375" style="1" customWidth="1"/>
    <col min="8444" max="8444" width="5.5703125" style="1" customWidth="1"/>
    <col min="8445" max="8445" width="8.7109375" style="1" customWidth="1"/>
    <col min="8446" max="8446" width="9.42578125" style="1" customWidth="1"/>
    <col min="8447" max="8447" width="8.7109375" style="1" customWidth="1"/>
    <col min="8448" max="8448" width="7.85546875" style="1" customWidth="1"/>
    <col min="8449" max="8449" width="8.7109375" style="1" customWidth="1"/>
    <col min="8450" max="8450" width="5.5703125" style="1" customWidth="1"/>
    <col min="8451" max="8451" width="8.7109375" style="1" customWidth="1"/>
    <col min="8452" max="8452" width="9.5703125" style="1" customWidth="1"/>
    <col min="8453" max="8453" width="8.7109375" style="1" customWidth="1"/>
    <col min="8454" max="8454" width="7.28515625" style="1" customWidth="1"/>
    <col min="8455" max="8455" width="8.7109375" style="1" customWidth="1"/>
    <col min="8456" max="8456" width="5.5703125" style="1" customWidth="1"/>
    <col min="8457" max="8690" width="9.140625" style="1"/>
    <col min="8691" max="8691" width="4.42578125" style="1" customWidth="1"/>
    <col min="8692" max="8692" width="25.85546875" style="1" customWidth="1"/>
    <col min="8693" max="8693" width="10.5703125" style="1" customWidth="1"/>
    <col min="8694" max="8694" width="0" style="1" hidden="1" customWidth="1"/>
    <col min="8695" max="8695" width="8.7109375" style="1" customWidth="1"/>
    <col min="8696" max="8696" width="8.5703125" style="1" customWidth="1"/>
    <col min="8697" max="8697" width="8.7109375" style="1" customWidth="1"/>
    <col min="8698" max="8698" width="8" style="1" customWidth="1"/>
    <col min="8699" max="8699" width="8.7109375" style="1" customWidth="1"/>
    <col min="8700" max="8700" width="5.5703125" style="1" customWidth="1"/>
    <col min="8701" max="8701" width="8.7109375" style="1" customWidth="1"/>
    <col min="8702" max="8702" width="9.42578125" style="1" customWidth="1"/>
    <col min="8703" max="8703" width="8.7109375" style="1" customWidth="1"/>
    <col min="8704" max="8704" width="7.85546875" style="1" customWidth="1"/>
    <col min="8705" max="8705" width="8.7109375" style="1" customWidth="1"/>
    <col min="8706" max="8706" width="5.5703125" style="1" customWidth="1"/>
    <col min="8707" max="8707" width="8.7109375" style="1" customWidth="1"/>
    <col min="8708" max="8708" width="9.5703125" style="1" customWidth="1"/>
    <col min="8709" max="8709" width="8.7109375" style="1" customWidth="1"/>
    <col min="8710" max="8710" width="7.28515625" style="1" customWidth="1"/>
    <col min="8711" max="8711" width="8.7109375" style="1" customWidth="1"/>
    <col min="8712" max="8712" width="5.5703125" style="1" customWidth="1"/>
    <col min="8713" max="8946" width="9.140625" style="1"/>
    <col min="8947" max="8947" width="4.42578125" style="1" customWidth="1"/>
    <col min="8948" max="8948" width="25.85546875" style="1" customWidth="1"/>
    <col min="8949" max="8949" width="10.5703125" style="1" customWidth="1"/>
    <col min="8950" max="8950" width="0" style="1" hidden="1" customWidth="1"/>
    <col min="8951" max="8951" width="8.7109375" style="1" customWidth="1"/>
    <col min="8952" max="8952" width="8.5703125" style="1" customWidth="1"/>
    <col min="8953" max="8953" width="8.7109375" style="1" customWidth="1"/>
    <col min="8954" max="8954" width="8" style="1" customWidth="1"/>
    <col min="8955" max="8955" width="8.7109375" style="1" customWidth="1"/>
    <col min="8956" max="8956" width="5.5703125" style="1" customWidth="1"/>
    <col min="8957" max="8957" width="8.7109375" style="1" customWidth="1"/>
    <col min="8958" max="8958" width="9.42578125" style="1" customWidth="1"/>
    <col min="8959" max="8959" width="8.7109375" style="1" customWidth="1"/>
    <col min="8960" max="8960" width="7.85546875" style="1" customWidth="1"/>
    <col min="8961" max="8961" width="8.7109375" style="1" customWidth="1"/>
    <col min="8962" max="8962" width="5.5703125" style="1" customWidth="1"/>
    <col min="8963" max="8963" width="8.7109375" style="1" customWidth="1"/>
    <col min="8964" max="8964" width="9.5703125" style="1" customWidth="1"/>
    <col min="8965" max="8965" width="8.7109375" style="1" customWidth="1"/>
    <col min="8966" max="8966" width="7.28515625" style="1" customWidth="1"/>
    <col min="8967" max="8967" width="8.7109375" style="1" customWidth="1"/>
    <col min="8968" max="8968" width="5.5703125" style="1" customWidth="1"/>
    <col min="8969" max="9202" width="9.140625" style="1"/>
    <col min="9203" max="9203" width="4.42578125" style="1" customWidth="1"/>
    <col min="9204" max="9204" width="25.85546875" style="1" customWidth="1"/>
    <col min="9205" max="9205" width="10.5703125" style="1" customWidth="1"/>
    <col min="9206" max="9206" width="0" style="1" hidden="1" customWidth="1"/>
    <col min="9207" max="9207" width="8.7109375" style="1" customWidth="1"/>
    <col min="9208" max="9208" width="8.5703125" style="1" customWidth="1"/>
    <col min="9209" max="9209" width="8.7109375" style="1" customWidth="1"/>
    <col min="9210" max="9210" width="8" style="1" customWidth="1"/>
    <col min="9211" max="9211" width="8.7109375" style="1" customWidth="1"/>
    <col min="9212" max="9212" width="5.5703125" style="1" customWidth="1"/>
    <col min="9213" max="9213" width="8.7109375" style="1" customWidth="1"/>
    <col min="9214" max="9214" width="9.42578125" style="1" customWidth="1"/>
    <col min="9215" max="9215" width="8.7109375" style="1" customWidth="1"/>
    <col min="9216" max="9216" width="7.85546875" style="1" customWidth="1"/>
    <col min="9217" max="9217" width="8.7109375" style="1" customWidth="1"/>
    <col min="9218" max="9218" width="5.5703125" style="1" customWidth="1"/>
    <col min="9219" max="9219" width="8.7109375" style="1" customWidth="1"/>
    <col min="9220" max="9220" width="9.5703125" style="1" customWidth="1"/>
    <col min="9221" max="9221" width="8.7109375" style="1" customWidth="1"/>
    <col min="9222" max="9222" width="7.28515625" style="1" customWidth="1"/>
    <col min="9223" max="9223" width="8.7109375" style="1" customWidth="1"/>
    <col min="9224" max="9224" width="5.5703125" style="1" customWidth="1"/>
    <col min="9225" max="9458" width="9.140625" style="1"/>
    <col min="9459" max="9459" width="4.42578125" style="1" customWidth="1"/>
    <col min="9460" max="9460" width="25.85546875" style="1" customWidth="1"/>
    <col min="9461" max="9461" width="10.5703125" style="1" customWidth="1"/>
    <col min="9462" max="9462" width="0" style="1" hidden="1" customWidth="1"/>
    <col min="9463" max="9463" width="8.7109375" style="1" customWidth="1"/>
    <col min="9464" max="9464" width="8.5703125" style="1" customWidth="1"/>
    <col min="9465" max="9465" width="8.7109375" style="1" customWidth="1"/>
    <col min="9466" max="9466" width="8" style="1" customWidth="1"/>
    <col min="9467" max="9467" width="8.7109375" style="1" customWidth="1"/>
    <col min="9468" max="9468" width="5.5703125" style="1" customWidth="1"/>
    <col min="9469" max="9469" width="8.7109375" style="1" customWidth="1"/>
    <col min="9470" max="9470" width="9.42578125" style="1" customWidth="1"/>
    <col min="9471" max="9471" width="8.7109375" style="1" customWidth="1"/>
    <col min="9472" max="9472" width="7.85546875" style="1" customWidth="1"/>
    <col min="9473" max="9473" width="8.7109375" style="1" customWidth="1"/>
    <col min="9474" max="9474" width="5.5703125" style="1" customWidth="1"/>
    <col min="9475" max="9475" width="8.7109375" style="1" customWidth="1"/>
    <col min="9476" max="9476" width="9.5703125" style="1" customWidth="1"/>
    <col min="9477" max="9477" width="8.7109375" style="1" customWidth="1"/>
    <col min="9478" max="9478" width="7.28515625" style="1" customWidth="1"/>
    <col min="9479" max="9479" width="8.7109375" style="1" customWidth="1"/>
    <col min="9480" max="9480" width="5.5703125" style="1" customWidth="1"/>
    <col min="9481" max="9714" width="9.140625" style="1"/>
    <col min="9715" max="9715" width="4.42578125" style="1" customWidth="1"/>
    <col min="9716" max="9716" width="25.85546875" style="1" customWidth="1"/>
    <col min="9717" max="9717" width="10.5703125" style="1" customWidth="1"/>
    <col min="9718" max="9718" width="0" style="1" hidden="1" customWidth="1"/>
    <col min="9719" max="9719" width="8.7109375" style="1" customWidth="1"/>
    <col min="9720" max="9720" width="8.5703125" style="1" customWidth="1"/>
    <col min="9721" max="9721" width="8.7109375" style="1" customWidth="1"/>
    <col min="9722" max="9722" width="8" style="1" customWidth="1"/>
    <col min="9723" max="9723" width="8.7109375" style="1" customWidth="1"/>
    <col min="9724" max="9724" width="5.5703125" style="1" customWidth="1"/>
    <col min="9725" max="9725" width="8.7109375" style="1" customWidth="1"/>
    <col min="9726" max="9726" width="9.42578125" style="1" customWidth="1"/>
    <col min="9727" max="9727" width="8.7109375" style="1" customWidth="1"/>
    <col min="9728" max="9728" width="7.85546875" style="1" customWidth="1"/>
    <col min="9729" max="9729" width="8.7109375" style="1" customWidth="1"/>
    <col min="9730" max="9730" width="5.5703125" style="1" customWidth="1"/>
    <col min="9731" max="9731" width="8.7109375" style="1" customWidth="1"/>
    <col min="9732" max="9732" width="9.5703125" style="1" customWidth="1"/>
    <col min="9733" max="9733" width="8.7109375" style="1" customWidth="1"/>
    <col min="9734" max="9734" width="7.28515625" style="1" customWidth="1"/>
    <col min="9735" max="9735" width="8.7109375" style="1" customWidth="1"/>
    <col min="9736" max="9736" width="5.5703125" style="1" customWidth="1"/>
    <col min="9737" max="9970" width="9.140625" style="1"/>
    <col min="9971" max="9971" width="4.42578125" style="1" customWidth="1"/>
    <col min="9972" max="9972" width="25.85546875" style="1" customWidth="1"/>
    <col min="9973" max="9973" width="10.5703125" style="1" customWidth="1"/>
    <col min="9974" max="9974" width="0" style="1" hidden="1" customWidth="1"/>
    <col min="9975" max="9975" width="8.7109375" style="1" customWidth="1"/>
    <col min="9976" max="9976" width="8.5703125" style="1" customWidth="1"/>
    <col min="9977" max="9977" width="8.7109375" style="1" customWidth="1"/>
    <col min="9978" max="9978" width="8" style="1" customWidth="1"/>
    <col min="9979" max="9979" width="8.7109375" style="1" customWidth="1"/>
    <col min="9980" max="9980" width="5.5703125" style="1" customWidth="1"/>
    <col min="9981" max="9981" width="8.7109375" style="1" customWidth="1"/>
    <col min="9982" max="9982" width="9.42578125" style="1" customWidth="1"/>
    <col min="9983" max="9983" width="8.7109375" style="1" customWidth="1"/>
    <col min="9984" max="9984" width="7.85546875" style="1" customWidth="1"/>
    <col min="9985" max="9985" width="8.7109375" style="1" customWidth="1"/>
    <col min="9986" max="9986" width="5.5703125" style="1" customWidth="1"/>
    <col min="9987" max="9987" width="8.7109375" style="1" customWidth="1"/>
    <col min="9988" max="9988" width="9.5703125" style="1" customWidth="1"/>
    <col min="9989" max="9989" width="8.7109375" style="1" customWidth="1"/>
    <col min="9990" max="9990" width="7.28515625" style="1" customWidth="1"/>
    <col min="9991" max="9991" width="8.7109375" style="1" customWidth="1"/>
    <col min="9992" max="9992" width="5.5703125" style="1" customWidth="1"/>
    <col min="9993" max="10226" width="9.140625" style="1"/>
    <col min="10227" max="10227" width="4.42578125" style="1" customWidth="1"/>
    <col min="10228" max="10228" width="25.85546875" style="1" customWidth="1"/>
    <col min="10229" max="10229" width="10.5703125" style="1" customWidth="1"/>
    <col min="10230" max="10230" width="0" style="1" hidden="1" customWidth="1"/>
    <col min="10231" max="10231" width="8.7109375" style="1" customWidth="1"/>
    <col min="10232" max="10232" width="8.5703125" style="1" customWidth="1"/>
    <col min="10233" max="10233" width="8.7109375" style="1" customWidth="1"/>
    <col min="10234" max="10234" width="8" style="1" customWidth="1"/>
    <col min="10235" max="10235" width="8.7109375" style="1" customWidth="1"/>
    <col min="10236" max="10236" width="5.5703125" style="1" customWidth="1"/>
    <col min="10237" max="10237" width="8.7109375" style="1" customWidth="1"/>
    <col min="10238" max="10238" width="9.42578125" style="1" customWidth="1"/>
    <col min="10239" max="10239" width="8.7109375" style="1" customWidth="1"/>
    <col min="10240" max="10240" width="7.85546875" style="1" customWidth="1"/>
    <col min="10241" max="10241" width="8.7109375" style="1" customWidth="1"/>
    <col min="10242" max="10242" width="5.5703125" style="1" customWidth="1"/>
    <col min="10243" max="10243" width="8.7109375" style="1" customWidth="1"/>
    <col min="10244" max="10244" width="9.5703125" style="1" customWidth="1"/>
    <col min="10245" max="10245" width="8.7109375" style="1" customWidth="1"/>
    <col min="10246" max="10246" width="7.28515625" style="1" customWidth="1"/>
    <col min="10247" max="10247" width="8.7109375" style="1" customWidth="1"/>
    <col min="10248" max="10248" width="5.5703125" style="1" customWidth="1"/>
    <col min="10249" max="10482" width="9.140625" style="1"/>
    <col min="10483" max="10483" width="4.42578125" style="1" customWidth="1"/>
    <col min="10484" max="10484" width="25.85546875" style="1" customWidth="1"/>
    <col min="10485" max="10485" width="10.5703125" style="1" customWidth="1"/>
    <col min="10486" max="10486" width="0" style="1" hidden="1" customWidth="1"/>
    <col min="10487" max="10487" width="8.7109375" style="1" customWidth="1"/>
    <col min="10488" max="10488" width="8.5703125" style="1" customWidth="1"/>
    <col min="10489" max="10489" width="8.7109375" style="1" customWidth="1"/>
    <col min="10490" max="10490" width="8" style="1" customWidth="1"/>
    <col min="10491" max="10491" width="8.7109375" style="1" customWidth="1"/>
    <col min="10492" max="10492" width="5.5703125" style="1" customWidth="1"/>
    <col min="10493" max="10493" width="8.7109375" style="1" customWidth="1"/>
    <col min="10494" max="10494" width="9.42578125" style="1" customWidth="1"/>
    <col min="10495" max="10495" width="8.7109375" style="1" customWidth="1"/>
    <col min="10496" max="10496" width="7.85546875" style="1" customWidth="1"/>
    <col min="10497" max="10497" width="8.7109375" style="1" customWidth="1"/>
    <col min="10498" max="10498" width="5.5703125" style="1" customWidth="1"/>
    <col min="10499" max="10499" width="8.7109375" style="1" customWidth="1"/>
    <col min="10500" max="10500" width="9.5703125" style="1" customWidth="1"/>
    <col min="10501" max="10501" width="8.7109375" style="1" customWidth="1"/>
    <col min="10502" max="10502" width="7.28515625" style="1" customWidth="1"/>
    <col min="10503" max="10503" width="8.7109375" style="1" customWidth="1"/>
    <col min="10504" max="10504" width="5.5703125" style="1" customWidth="1"/>
    <col min="10505" max="10738" width="9.140625" style="1"/>
    <col min="10739" max="10739" width="4.42578125" style="1" customWidth="1"/>
    <col min="10740" max="10740" width="25.85546875" style="1" customWidth="1"/>
    <col min="10741" max="10741" width="10.5703125" style="1" customWidth="1"/>
    <col min="10742" max="10742" width="0" style="1" hidden="1" customWidth="1"/>
    <col min="10743" max="10743" width="8.7109375" style="1" customWidth="1"/>
    <col min="10744" max="10744" width="8.5703125" style="1" customWidth="1"/>
    <col min="10745" max="10745" width="8.7109375" style="1" customWidth="1"/>
    <col min="10746" max="10746" width="8" style="1" customWidth="1"/>
    <col min="10747" max="10747" width="8.7109375" style="1" customWidth="1"/>
    <col min="10748" max="10748" width="5.5703125" style="1" customWidth="1"/>
    <col min="10749" max="10749" width="8.7109375" style="1" customWidth="1"/>
    <col min="10750" max="10750" width="9.42578125" style="1" customWidth="1"/>
    <col min="10751" max="10751" width="8.7109375" style="1" customWidth="1"/>
    <col min="10752" max="10752" width="7.85546875" style="1" customWidth="1"/>
    <col min="10753" max="10753" width="8.7109375" style="1" customWidth="1"/>
    <col min="10754" max="10754" width="5.5703125" style="1" customWidth="1"/>
    <col min="10755" max="10755" width="8.7109375" style="1" customWidth="1"/>
    <col min="10756" max="10756" width="9.5703125" style="1" customWidth="1"/>
    <col min="10757" max="10757" width="8.7109375" style="1" customWidth="1"/>
    <col min="10758" max="10758" width="7.28515625" style="1" customWidth="1"/>
    <col min="10759" max="10759" width="8.7109375" style="1" customWidth="1"/>
    <col min="10760" max="10760" width="5.5703125" style="1" customWidth="1"/>
    <col min="10761" max="10994" width="9.140625" style="1"/>
    <col min="10995" max="10995" width="4.42578125" style="1" customWidth="1"/>
    <col min="10996" max="10996" width="25.85546875" style="1" customWidth="1"/>
    <col min="10997" max="10997" width="10.5703125" style="1" customWidth="1"/>
    <col min="10998" max="10998" width="0" style="1" hidden="1" customWidth="1"/>
    <col min="10999" max="10999" width="8.7109375" style="1" customWidth="1"/>
    <col min="11000" max="11000" width="8.5703125" style="1" customWidth="1"/>
    <col min="11001" max="11001" width="8.7109375" style="1" customWidth="1"/>
    <col min="11002" max="11002" width="8" style="1" customWidth="1"/>
    <col min="11003" max="11003" width="8.7109375" style="1" customWidth="1"/>
    <col min="11004" max="11004" width="5.5703125" style="1" customWidth="1"/>
    <col min="11005" max="11005" width="8.7109375" style="1" customWidth="1"/>
    <col min="11006" max="11006" width="9.42578125" style="1" customWidth="1"/>
    <col min="11007" max="11007" width="8.7109375" style="1" customWidth="1"/>
    <col min="11008" max="11008" width="7.85546875" style="1" customWidth="1"/>
    <col min="11009" max="11009" width="8.7109375" style="1" customWidth="1"/>
    <col min="11010" max="11010" width="5.5703125" style="1" customWidth="1"/>
    <col min="11011" max="11011" width="8.7109375" style="1" customWidth="1"/>
    <col min="11012" max="11012" width="9.5703125" style="1" customWidth="1"/>
    <col min="11013" max="11013" width="8.7109375" style="1" customWidth="1"/>
    <col min="11014" max="11014" width="7.28515625" style="1" customWidth="1"/>
    <col min="11015" max="11015" width="8.7109375" style="1" customWidth="1"/>
    <col min="11016" max="11016" width="5.5703125" style="1" customWidth="1"/>
    <col min="11017" max="11250" width="9.140625" style="1"/>
    <col min="11251" max="11251" width="4.42578125" style="1" customWidth="1"/>
    <col min="11252" max="11252" width="25.85546875" style="1" customWidth="1"/>
    <col min="11253" max="11253" width="10.5703125" style="1" customWidth="1"/>
    <col min="11254" max="11254" width="0" style="1" hidden="1" customWidth="1"/>
    <col min="11255" max="11255" width="8.7109375" style="1" customWidth="1"/>
    <col min="11256" max="11256" width="8.5703125" style="1" customWidth="1"/>
    <col min="11257" max="11257" width="8.7109375" style="1" customWidth="1"/>
    <col min="11258" max="11258" width="8" style="1" customWidth="1"/>
    <col min="11259" max="11259" width="8.7109375" style="1" customWidth="1"/>
    <col min="11260" max="11260" width="5.5703125" style="1" customWidth="1"/>
    <col min="11261" max="11261" width="8.7109375" style="1" customWidth="1"/>
    <col min="11262" max="11262" width="9.42578125" style="1" customWidth="1"/>
    <col min="11263" max="11263" width="8.7109375" style="1" customWidth="1"/>
    <col min="11264" max="11264" width="7.85546875" style="1" customWidth="1"/>
    <col min="11265" max="11265" width="8.7109375" style="1" customWidth="1"/>
    <col min="11266" max="11266" width="5.5703125" style="1" customWidth="1"/>
    <col min="11267" max="11267" width="8.7109375" style="1" customWidth="1"/>
    <col min="11268" max="11268" width="9.5703125" style="1" customWidth="1"/>
    <col min="11269" max="11269" width="8.7109375" style="1" customWidth="1"/>
    <col min="11270" max="11270" width="7.28515625" style="1" customWidth="1"/>
    <col min="11271" max="11271" width="8.7109375" style="1" customWidth="1"/>
    <col min="11272" max="11272" width="5.5703125" style="1" customWidth="1"/>
    <col min="11273" max="11506" width="9.140625" style="1"/>
    <col min="11507" max="11507" width="4.42578125" style="1" customWidth="1"/>
    <col min="11508" max="11508" width="25.85546875" style="1" customWidth="1"/>
    <col min="11509" max="11509" width="10.5703125" style="1" customWidth="1"/>
    <col min="11510" max="11510" width="0" style="1" hidden="1" customWidth="1"/>
    <col min="11511" max="11511" width="8.7109375" style="1" customWidth="1"/>
    <col min="11512" max="11512" width="8.5703125" style="1" customWidth="1"/>
    <col min="11513" max="11513" width="8.7109375" style="1" customWidth="1"/>
    <col min="11514" max="11514" width="8" style="1" customWidth="1"/>
    <col min="11515" max="11515" width="8.7109375" style="1" customWidth="1"/>
    <col min="11516" max="11516" width="5.5703125" style="1" customWidth="1"/>
    <col min="11517" max="11517" width="8.7109375" style="1" customWidth="1"/>
    <col min="11518" max="11518" width="9.42578125" style="1" customWidth="1"/>
    <col min="11519" max="11519" width="8.7109375" style="1" customWidth="1"/>
    <col min="11520" max="11520" width="7.85546875" style="1" customWidth="1"/>
    <col min="11521" max="11521" width="8.7109375" style="1" customWidth="1"/>
    <col min="11522" max="11522" width="5.5703125" style="1" customWidth="1"/>
    <col min="11523" max="11523" width="8.7109375" style="1" customWidth="1"/>
    <col min="11524" max="11524" width="9.5703125" style="1" customWidth="1"/>
    <col min="11525" max="11525" width="8.7109375" style="1" customWidth="1"/>
    <col min="11526" max="11526" width="7.28515625" style="1" customWidth="1"/>
    <col min="11527" max="11527" width="8.7109375" style="1" customWidth="1"/>
    <col min="11528" max="11528" width="5.5703125" style="1" customWidth="1"/>
    <col min="11529" max="11762" width="9.140625" style="1"/>
    <col min="11763" max="11763" width="4.42578125" style="1" customWidth="1"/>
    <col min="11764" max="11764" width="25.85546875" style="1" customWidth="1"/>
    <col min="11765" max="11765" width="10.5703125" style="1" customWidth="1"/>
    <col min="11766" max="11766" width="0" style="1" hidden="1" customWidth="1"/>
    <col min="11767" max="11767" width="8.7109375" style="1" customWidth="1"/>
    <col min="11768" max="11768" width="8.5703125" style="1" customWidth="1"/>
    <col min="11769" max="11769" width="8.7109375" style="1" customWidth="1"/>
    <col min="11770" max="11770" width="8" style="1" customWidth="1"/>
    <col min="11771" max="11771" width="8.7109375" style="1" customWidth="1"/>
    <col min="11772" max="11772" width="5.5703125" style="1" customWidth="1"/>
    <col min="11773" max="11773" width="8.7109375" style="1" customWidth="1"/>
    <col min="11774" max="11774" width="9.42578125" style="1" customWidth="1"/>
    <col min="11775" max="11775" width="8.7109375" style="1" customWidth="1"/>
    <col min="11776" max="11776" width="7.85546875" style="1" customWidth="1"/>
    <col min="11777" max="11777" width="8.7109375" style="1" customWidth="1"/>
    <col min="11778" max="11778" width="5.5703125" style="1" customWidth="1"/>
    <col min="11779" max="11779" width="8.7109375" style="1" customWidth="1"/>
    <col min="11780" max="11780" width="9.5703125" style="1" customWidth="1"/>
    <col min="11781" max="11781" width="8.7109375" style="1" customWidth="1"/>
    <col min="11782" max="11782" width="7.28515625" style="1" customWidth="1"/>
    <col min="11783" max="11783" width="8.7109375" style="1" customWidth="1"/>
    <col min="11784" max="11784" width="5.5703125" style="1" customWidth="1"/>
    <col min="11785" max="12018" width="9.140625" style="1"/>
    <col min="12019" max="12019" width="4.42578125" style="1" customWidth="1"/>
    <col min="12020" max="12020" width="25.85546875" style="1" customWidth="1"/>
    <col min="12021" max="12021" width="10.5703125" style="1" customWidth="1"/>
    <col min="12022" max="12022" width="0" style="1" hidden="1" customWidth="1"/>
    <col min="12023" max="12023" width="8.7109375" style="1" customWidth="1"/>
    <col min="12024" max="12024" width="8.5703125" style="1" customWidth="1"/>
    <col min="12025" max="12025" width="8.7109375" style="1" customWidth="1"/>
    <col min="12026" max="12026" width="8" style="1" customWidth="1"/>
    <col min="12027" max="12027" width="8.7109375" style="1" customWidth="1"/>
    <col min="12028" max="12028" width="5.5703125" style="1" customWidth="1"/>
    <col min="12029" max="12029" width="8.7109375" style="1" customWidth="1"/>
    <col min="12030" max="12030" width="9.42578125" style="1" customWidth="1"/>
    <col min="12031" max="12031" width="8.7109375" style="1" customWidth="1"/>
    <col min="12032" max="12032" width="7.85546875" style="1" customWidth="1"/>
    <col min="12033" max="12033" width="8.7109375" style="1" customWidth="1"/>
    <col min="12034" max="12034" width="5.5703125" style="1" customWidth="1"/>
    <col min="12035" max="12035" width="8.7109375" style="1" customWidth="1"/>
    <col min="12036" max="12036" width="9.5703125" style="1" customWidth="1"/>
    <col min="12037" max="12037" width="8.7109375" style="1" customWidth="1"/>
    <col min="12038" max="12038" width="7.28515625" style="1" customWidth="1"/>
    <col min="12039" max="12039" width="8.7109375" style="1" customWidth="1"/>
    <col min="12040" max="12040" width="5.5703125" style="1" customWidth="1"/>
    <col min="12041" max="12274" width="9.140625" style="1"/>
    <col min="12275" max="12275" width="4.42578125" style="1" customWidth="1"/>
    <col min="12276" max="12276" width="25.85546875" style="1" customWidth="1"/>
    <col min="12277" max="12277" width="10.5703125" style="1" customWidth="1"/>
    <col min="12278" max="12278" width="0" style="1" hidden="1" customWidth="1"/>
    <col min="12279" max="12279" width="8.7109375" style="1" customWidth="1"/>
    <col min="12280" max="12280" width="8.5703125" style="1" customWidth="1"/>
    <col min="12281" max="12281" width="8.7109375" style="1" customWidth="1"/>
    <col min="12282" max="12282" width="8" style="1" customWidth="1"/>
    <col min="12283" max="12283" width="8.7109375" style="1" customWidth="1"/>
    <col min="12284" max="12284" width="5.5703125" style="1" customWidth="1"/>
    <col min="12285" max="12285" width="8.7109375" style="1" customWidth="1"/>
    <col min="12286" max="12286" width="9.42578125" style="1" customWidth="1"/>
    <col min="12287" max="12287" width="8.7109375" style="1" customWidth="1"/>
    <col min="12288" max="12288" width="7.85546875" style="1" customWidth="1"/>
    <col min="12289" max="12289" width="8.7109375" style="1" customWidth="1"/>
    <col min="12290" max="12290" width="5.5703125" style="1" customWidth="1"/>
    <col min="12291" max="12291" width="8.7109375" style="1" customWidth="1"/>
    <col min="12292" max="12292" width="9.5703125" style="1" customWidth="1"/>
    <col min="12293" max="12293" width="8.7109375" style="1" customWidth="1"/>
    <col min="12294" max="12294" width="7.28515625" style="1" customWidth="1"/>
    <col min="12295" max="12295" width="8.7109375" style="1" customWidth="1"/>
    <col min="12296" max="12296" width="5.5703125" style="1" customWidth="1"/>
    <col min="12297" max="12530" width="9.140625" style="1"/>
    <col min="12531" max="12531" width="4.42578125" style="1" customWidth="1"/>
    <col min="12532" max="12532" width="25.85546875" style="1" customWidth="1"/>
    <col min="12533" max="12533" width="10.5703125" style="1" customWidth="1"/>
    <col min="12534" max="12534" width="0" style="1" hidden="1" customWidth="1"/>
    <col min="12535" max="12535" width="8.7109375" style="1" customWidth="1"/>
    <col min="12536" max="12536" width="8.5703125" style="1" customWidth="1"/>
    <col min="12537" max="12537" width="8.7109375" style="1" customWidth="1"/>
    <col min="12538" max="12538" width="8" style="1" customWidth="1"/>
    <col min="12539" max="12539" width="8.7109375" style="1" customWidth="1"/>
    <col min="12540" max="12540" width="5.5703125" style="1" customWidth="1"/>
    <col min="12541" max="12541" width="8.7109375" style="1" customWidth="1"/>
    <col min="12542" max="12542" width="9.42578125" style="1" customWidth="1"/>
    <col min="12543" max="12543" width="8.7109375" style="1" customWidth="1"/>
    <col min="12544" max="12544" width="7.85546875" style="1" customWidth="1"/>
    <col min="12545" max="12545" width="8.7109375" style="1" customWidth="1"/>
    <col min="12546" max="12546" width="5.5703125" style="1" customWidth="1"/>
    <col min="12547" max="12547" width="8.7109375" style="1" customWidth="1"/>
    <col min="12548" max="12548" width="9.5703125" style="1" customWidth="1"/>
    <col min="12549" max="12549" width="8.7109375" style="1" customWidth="1"/>
    <col min="12550" max="12550" width="7.28515625" style="1" customWidth="1"/>
    <col min="12551" max="12551" width="8.7109375" style="1" customWidth="1"/>
    <col min="12552" max="12552" width="5.5703125" style="1" customWidth="1"/>
    <col min="12553" max="12786" width="9.140625" style="1"/>
    <col min="12787" max="12787" width="4.42578125" style="1" customWidth="1"/>
    <col min="12788" max="12788" width="25.85546875" style="1" customWidth="1"/>
    <col min="12789" max="12789" width="10.5703125" style="1" customWidth="1"/>
    <col min="12790" max="12790" width="0" style="1" hidden="1" customWidth="1"/>
    <col min="12791" max="12791" width="8.7109375" style="1" customWidth="1"/>
    <col min="12792" max="12792" width="8.5703125" style="1" customWidth="1"/>
    <col min="12793" max="12793" width="8.7109375" style="1" customWidth="1"/>
    <col min="12794" max="12794" width="8" style="1" customWidth="1"/>
    <col min="12795" max="12795" width="8.7109375" style="1" customWidth="1"/>
    <col min="12796" max="12796" width="5.5703125" style="1" customWidth="1"/>
    <col min="12797" max="12797" width="8.7109375" style="1" customWidth="1"/>
    <col min="12798" max="12798" width="9.42578125" style="1" customWidth="1"/>
    <col min="12799" max="12799" width="8.7109375" style="1" customWidth="1"/>
    <col min="12800" max="12800" width="7.85546875" style="1" customWidth="1"/>
    <col min="12801" max="12801" width="8.7109375" style="1" customWidth="1"/>
    <col min="12802" max="12802" width="5.5703125" style="1" customWidth="1"/>
    <col min="12803" max="12803" width="8.7109375" style="1" customWidth="1"/>
    <col min="12804" max="12804" width="9.5703125" style="1" customWidth="1"/>
    <col min="12805" max="12805" width="8.7109375" style="1" customWidth="1"/>
    <col min="12806" max="12806" width="7.28515625" style="1" customWidth="1"/>
    <col min="12807" max="12807" width="8.7109375" style="1" customWidth="1"/>
    <col min="12808" max="12808" width="5.5703125" style="1" customWidth="1"/>
    <col min="12809" max="13042" width="9.140625" style="1"/>
    <col min="13043" max="13043" width="4.42578125" style="1" customWidth="1"/>
    <col min="13044" max="13044" width="25.85546875" style="1" customWidth="1"/>
    <col min="13045" max="13045" width="10.5703125" style="1" customWidth="1"/>
    <col min="13046" max="13046" width="0" style="1" hidden="1" customWidth="1"/>
    <col min="13047" max="13047" width="8.7109375" style="1" customWidth="1"/>
    <col min="13048" max="13048" width="8.5703125" style="1" customWidth="1"/>
    <col min="13049" max="13049" width="8.7109375" style="1" customWidth="1"/>
    <col min="13050" max="13050" width="8" style="1" customWidth="1"/>
    <col min="13051" max="13051" width="8.7109375" style="1" customWidth="1"/>
    <col min="13052" max="13052" width="5.5703125" style="1" customWidth="1"/>
    <col min="13053" max="13053" width="8.7109375" style="1" customWidth="1"/>
    <col min="13054" max="13054" width="9.42578125" style="1" customWidth="1"/>
    <col min="13055" max="13055" width="8.7109375" style="1" customWidth="1"/>
    <col min="13056" max="13056" width="7.85546875" style="1" customWidth="1"/>
    <col min="13057" max="13057" width="8.7109375" style="1" customWidth="1"/>
    <col min="13058" max="13058" width="5.5703125" style="1" customWidth="1"/>
    <col min="13059" max="13059" width="8.7109375" style="1" customWidth="1"/>
    <col min="13060" max="13060" width="9.5703125" style="1" customWidth="1"/>
    <col min="13061" max="13061" width="8.7109375" style="1" customWidth="1"/>
    <col min="13062" max="13062" width="7.28515625" style="1" customWidth="1"/>
    <col min="13063" max="13063" width="8.7109375" style="1" customWidth="1"/>
    <col min="13064" max="13064" width="5.5703125" style="1" customWidth="1"/>
    <col min="13065" max="13298" width="9.140625" style="1"/>
    <col min="13299" max="13299" width="4.42578125" style="1" customWidth="1"/>
    <col min="13300" max="13300" width="25.85546875" style="1" customWidth="1"/>
    <col min="13301" max="13301" width="10.5703125" style="1" customWidth="1"/>
    <col min="13302" max="13302" width="0" style="1" hidden="1" customWidth="1"/>
    <col min="13303" max="13303" width="8.7109375" style="1" customWidth="1"/>
    <col min="13304" max="13304" width="8.5703125" style="1" customWidth="1"/>
    <col min="13305" max="13305" width="8.7109375" style="1" customWidth="1"/>
    <col min="13306" max="13306" width="8" style="1" customWidth="1"/>
    <col min="13307" max="13307" width="8.7109375" style="1" customWidth="1"/>
    <col min="13308" max="13308" width="5.5703125" style="1" customWidth="1"/>
    <col min="13309" max="13309" width="8.7109375" style="1" customWidth="1"/>
    <col min="13310" max="13310" width="9.42578125" style="1" customWidth="1"/>
    <col min="13311" max="13311" width="8.7109375" style="1" customWidth="1"/>
    <col min="13312" max="13312" width="7.85546875" style="1" customWidth="1"/>
    <col min="13313" max="13313" width="8.7109375" style="1" customWidth="1"/>
    <col min="13314" max="13314" width="5.5703125" style="1" customWidth="1"/>
    <col min="13315" max="13315" width="8.7109375" style="1" customWidth="1"/>
    <col min="13316" max="13316" width="9.5703125" style="1" customWidth="1"/>
    <col min="13317" max="13317" width="8.7109375" style="1" customWidth="1"/>
    <col min="13318" max="13318" width="7.28515625" style="1" customWidth="1"/>
    <col min="13319" max="13319" width="8.7109375" style="1" customWidth="1"/>
    <col min="13320" max="13320" width="5.5703125" style="1" customWidth="1"/>
    <col min="13321" max="13554" width="9.140625" style="1"/>
    <col min="13555" max="13555" width="4.42578125" style="1" customWidth="1"/>
    <col min="13556" max="13556" width="25.85546875" style="1" customWidth="1"/>
    <col min="13557" max="13557" width="10.5703125" style="1" customWidth="1"/>
    <col min="13558" max="13558" width="0" style="1" hidden="1" customWidth="1"/>
    <col min="13559" max="13559" width="8.7109375" style="1" customWidth="1"/>
    <col min="13560" max="13560" width="8.5703125" style="1" customWidth="1"/>
    <col min="13561" max="13561" width="8.7109375" style="1" customWidth="1"/>
    <col min="13562" max="13562" width="8" style="1" customWidth="1"/>
    <col min="13563" max="13563" width="8.7109375" style="1" customWidth="1"/>
    <col min="13564" max="13564" width="5.5703125" style="1" customWidth="1"/>
    <col min="13565" max="13565" width="8.7109375" style="1" customWidth="1"/>
    <col min="13566" max="13566" width="9.42578125" style="1" customWidth="1"/>
    <col min="13567" max="13567" width="8.7109375" style="1" customWidth="1"/>
    <col min="13568" max="13568" width="7.85546875" style="1" customWidth="1"/>
    <col min="13569" max="13569" width="8.7109375" style="1" customWidth="1"/>
    <col min="13570" max="13570" width="5.5703125" style="1" customWidth="1"/>
    <col min="13571" max="13571" width="8.7109375" style="1" customWidth="1"/>
    <col min="13572" max="13572" width="9.5703125" style="1" customWidth="1"/>
    <col min="13573" max="13573" width="8.7109375" style="1" customWidth="1"/>
    <col min="13574" max="13574" width="7.28515625" style="1" customWidth="1"/>
    <col min="13575" max="13575" width="8.7109375" style="1" customWidth="1"/>
    <col min="13576" max="13576" width="5.5703125" style="1" customWidth="1"/>
    <col min="13577" max="13810" width="9.140625" style="1"/>
    <col min="13811" max="13811" width="4.42578125" style="1" customWidth="1"/>
    <col min="13812" max="13812" width="25.85546875" style="1" customWidth="1"/>
    <col min="13813" max="13813" width="10.5703125" style="1" customWidth="1"/>
    <col min="13814" max="13814" width="0" style="1" hidden="1" customWidth="1"/>
    <col min="13815" max="13815" width="8.7109375" style="1" customWidth="1"/>
    <col min="13816" max="13816" width="8.5703125" style="1" customWidth="1"/>
    <col min="13817" max="13817" width="8.7109375" style="1" customWidth="1"/>
    <col min="13818" max="13818" width="8" style="1" customWidth="1"/>
    <col min="13819" max="13819" width="8.7109375" style="1" customWidth="1"/>
    <col min="13820" max="13820" width="5.5703125" style="1" customWidth="1"/>
    <col min="13821" max="13821" width="8.7109375" style="1" customWidth="1"/>
    <col min="13822" max="13822" width="9.42578125" style="1" customWidth="1"/>
    <col min="13823" max="13823" width="8.7109375" style="1" customWidth="1"/>
    <col min="13824" max="13824" width="7.85546875" style="1" customWidth="1"/>
    <col min="13825" max="13825" width="8.7109375" style="1" customWidth="1"/>
    <col min="13826" max="13826" width="5.5703125" style="1" customWidth="1"/>
    <col min="13827" max="13827" width="8.7109375" style="1" customWidth="1"/>
    <col min="13828" max="13828" width="9.5703125" style="1" customWidth="1"/>
    <col min="13829" max="13829" width="8.7109375" style="1" customWidth="1"/>
    <col min="13830" max="13830" width="7.28515625" style="1" customWidth="1"/>
    <col min="13831" max="13831" width="8.7109375" style="1" customWidth="1"/>
    <col min="13832" max="13832" width="5.5703125" style="1" customWidth="1"/>
    <col min="13833" max="14066" width="9.140625" style="1"/>
    <col min="14067" max="14067" width="4.42578125" style="1" customWidth="1"/>
    <col min="14068" max="14068" width="25.85546875" style="1" customWidth="1"/>
    <col min="14069" max="14069" width="10.5703125" style="1" customWidth="1"/>
    <col min="14070" max="14070" width="0" style="1" hidden="1" customWidth="1"/>
    <col min="14071" max="14071" width="8.7109375" style="1" customWidth="1"/>
    <col min="14072" max="14072" width="8.5703125" style="1" customWidth="1"/>
    <col min="14073" max="14073" width="8.7109375" style="1" customWidth="1"/>
    <col min="14074" max="14074" width="8" style="1" customWidth="1"/>
    <col min="14075" max="14075" width="8.7109375" style="1" customWidth="1"/>
    <col min="14076" max="14076" width="5.5703125" style="1" customWidth="1"/>
    <col min="14077" max="14077" width="8.7109375" style="1" customWidth="1"/>
    <col min="14078" max="14078" width="9.42578125" style="1" customWidth="1"/>
    <col min="14079" max="14079" width="8.7109375" style="1" customWidth="1"/>
    <col min="14080" max="14080" width="7.85546875" style="1" customWidth="1"/>
    <col min="14081" max="14081" width="8.7109375" style="1" customWidth="1"/>
    <col min="14082" max="14082" width="5.5703125" style="1" customWidth="1"/>
    <col min="14083" max="14083" width="8.7109375" style="1" customWidth="1"/>
    <col min="14084" max="14084" width="9.5703125" style="1" customWidth="1"/>
    <col min="14085" max="14085" width="8.7109375" style="1" customWidth="1"/>
    <col min="14086" max="14086" width="7.28515625" style="1" customWidth="1"/>
    <col min="14087" max="14087" width="8.7109375" style="1" customWidth="1"/>
    <col min="14088" max="14088" width="5.5703125" style="1" customWidth="1"/>
    <col min="14089" max="14322" width="9.140625" style="1"/>
    <col min="14323" max="14323" width="4.42578125" style="1" customWidth="1"/>
    <col min="14324" max="14324" width="25.85546875" style="1" customWidth="1"/>
    <col min="14325" max="14325" width="10.5703125" style="1" customWidth="1"/>
    <col min="14326" max="14326" width="0" style="1" hidden="1" customWidth="1"/>
    <col min="14327" max="14327" width="8.7109375" style="1" customWidth="1"/>
    <col min="14328" max="14328" width="8.5703125" style="1" customWidth="1"/>
    <col min="14329" max="14329" width="8.7109375" style="1" customWidth="1"/>
    <col min="14330" max="14330" width="8" style="1" customWidth="1"/>
    <col min="14331" max="14331" width="8.7109375" style="1" customWidth="1"/>
    <col min="14332" max="14332" width="5.5703125" style="1" customWidth="1"/>
    <col min="14333" max="14333" width="8.7109375" style="1" customWidth="1"/>
    <col min="14334" max="14334" width="9.42578125" style="1" customWidth="1"/>
    <col min="14335" max="14335" width="8.7109375" style="1" customWidth="1"/>
    <col min="14336" max="14336" width="7.85546875" style="1" customWidth="1"/>
    <col min="14337" max="14337" width="8.7109375" style="1" customWidth="1"/>
    <col min="14338" max="14338" width="5.5703125" style="1" customWidth="1"/>
    <col min="14339" max="14339" width="8.7109375" style="1" customWidth="1"/>
    <col min="14340" max="14340" width="9.5703125" style="1" customWidth="1"/>
    <col min="14341" max="14341" width="8.7109375" style="1" customWidth="1"/>
    <col min="14342" max="14342" width="7.28515625" style="1" customWidth="1"/>
    <col min="14343" max="14343" width="8.7109375" style="1" customWidth="1"/>
    <col min="14344" max="14344" width="5.5703125" style="1" customWidth="1"/>
    <col min="14345" max="14578" width="9.140625" style="1"/>
    <col min="14579" max="14579" width="4.42578125" style="1" customWidth="1"/>
    <col min="14580" max="14580" width="25.85546875" style="1" customWidth="1"/>
    <col min="14581" max="14581" width="10.5703125" style="1" customWidth="1"/>
    <col min="14582" max="14582" width="0" style="1" hidden="1" customWidth="1"/>
    <col min="14583" max="14583" width="8.7109375" style="1" customWidth="1"/>
    <col min="14584" max="14584" width="8.5703125" style="1" customWidth="1"/>
    <col min="14585" max="14585" width="8.7109375" style="1" customWidth="1"/>
    <col min="14586" max="14586" width="8" style="1" customWidth="1"/>
    <col min="14587" max="14587" width="8.7109375" style="1" customWidth="1"/>
    <col min="14588" max="14588" width="5.5703125" style="1" customWidth="1"/>
    <col min="14589" max="14589" width="8.7109375" style="1" customWidth="1"/>
    <col min="14590" max="14590" width="9.42578125" style="1" customWidth="1"/>
    <col min="14591" max="14591" width="8.7109375" style="1" customWidth="1"/>
    <col min="14592" max="14592" width="7.85546875" style="1" customWidth="1"/>
    <col min="14593" max="14593" width="8.7109375" style="1" customWidth="1"/>
    <col min="14594" max="14594" width="5.5703125" style="1" customWidth="1"/>
    <col min="14595" max="14595" width="8.7109375" style="1" customWidth="1"/>
    <col min="14596" max="14596" width="9.5703125" style="1" customWidth="1"/>
    <col min="14597" max="14597" width="8.7109375" style="1" customWidth="1"/>
    <col min="14598" max="14598" width="7.28515625" style="1" customWidth="1"/>
    <col min="14599" max="14599" width="8.7109375" style="1" customWidth="1"/>
    <col min="14600" max="14600" width="5.5703125" style="1" customWidth="1"/>
    <col min="14601" max="14834" width="9.140625" style="1"/>
    <col min="14835" max="14835" width="4.42578125" style="1" customWidth="1"/>
    <col min="14836" max="14836" width="25.85546875" style="1" customWidth="1"/>
    <col min="14837" max="14837" width="10.5703125" style="1" customWidth="1"/>
    <col min="14838" max="14838" width="0" style="1" hidden="1" customWidth="1"/>
    <col min="14839" max="14839" width="8.7109375" style="1" customWidth="1"/>
    <col min="14840" max="14840" width="8.5703125" style="1" customWidth="1"/>
    <col min="14841" max="14841" width="8.7109375" style="1" customWidth="1"/>
    <col min="14842" max="14842" width="8" style="1" customWidth="1"/>
    <col min="14843" max="14843" width="8.7109375" style="1" customWidth="1"/>
    <col min="14844" max="14844" width="5.5703125" style="1" customWidth="1"/>
    <col min="14845" max="14845" width="8.7109375" style="1" customWidth="1"/>
    <col min="14846" max="14846" width="9.42578125" style="1" customWidth="1"/>
    <col min="14847" max="14847" width="8.7109375" style="1" customWidth="1"/>
    <col min="14848" max="14848" width="7.85546875" style="1" customWidth="1"/>
    <col min="14849" max="14849" width="8.7109375" style="1" customWidth="1"/>
    <col min="14850" max="14850" width="5.5703125" style="1" customWidth="1"/>
    <col min="14851" max="14851" width="8.7109375" style="1" customWidth="1"/>
    <col min="14852" max="14852" width="9.5703125" style="1" customWidth="1"/>
    <col min="14853" max="14853" width="8.7109375" style="1" customWidth="1"/>
    <col min="14854" max="14854" width="7.28515625" style="1" customWidth="1"/>
    <col min="14855" max="14855" width="8.7109375" style="1" customWidth="1"/>
    <col min="14856" max="14856" width="5.5703125" style="1" customWidth="1"/>
    <col min="14857" max="15090" width="9.140625" style="1"/>
    <col min="15091" max="15091" width="4.42578125" style="1" customWidth="1"/>
    <col min="15092" max="15092" width="25.85546875" style="1" customWidth="1"/>
    <col min="15093" max="15093" width="10.5703125" style="1" customWidth="1"/>
    <col min="15094" max="15094" width="0" style="1" hidden="1" customWidth="1"/>
    <col min="15095" max="15095" width="8.7109375" style="1" customWidth="1"/>
    <col min="15096" max="15096" width="8.5703125" style="1" customWidth="1"/>
    <col min="15097" max="15097" width="8.7109375" style="1" customWidth="1"/>
    <col min="15098" max="15098" width="8" style="1" customWidth="1"/>
    <col min="15099" max="15099" width="8.7109375" style="1" customWidth="1"/>
    <col min="15100" max="15100" width="5.5703125" style="1" customWidth="1"/>
    <col min="15101" max="15101" width="8.7109375" style="1" customWidth="1"/>
    <col min="15102" max="15102" width="9.42578125" style="1" customWidth="1"/>
    <col min="15103" max="15103" width="8.7109375" style="1" customWidth="1"/>
    <col min="15104" max="15104" width="7.85546875" style="1" customWidth="1"/>
    <col min="15105" max="15105" width="8.7109375" style="1" customWidth="1"/>
    <col min="15106" max="15106" width="5.5703125" style="1" customWidth="1"/>
    <col min="15107" max="15107" width="8.7109375" style="1" customWidth="1"/>
    <col min="15108" max="15108" width="9.5703125" style="1" customWidth="1"/>
    <col min="15109" max="15109" width="8.7109375" style="1" customWidth="1"/>
    <col min="15110" max="15110" width="7.28515625" style="1" customWidth="1"/>
    <col min="15111" max="15111" width="8.7109375" style="1" customWidth="1"/>
    <col min="15112" max="15112" width="5.5703125" style="1" customWidth="1"/>
    <col min="15113" max="15346" width="9.140625" style="1"/>
    <col min="15347" max="15347" width="4.42578125" style="1" customWidth="1"/>
    <col min="15348" max="15348" width="25.85546875" style="1" customWidth="1"/>
    <col min="15349" max="15349" width="10.5703125" style="1" customWidth="1"/>
    <col min="15350" max="15350" width="0" style="1" hidden="1" customWidth="1"/>
    <col min="15351" max="15351" width="8.7109375" style="1" customWidth="1"/>
    <col min="15352" max="15352" width="8.5703125" style="1" customWidth="1"/>
    <col min="15353" max="15353" width="8.7109375" style="1" customWidth="1"/>
    <col min="15354" max="15354" width="8" style="1" customWidth="1"/>
    <col min="15355" max="15355" width="8.7109375" style="1" customWidth="1"/>
    <col min="15356" max="15356" width="5.5703125" style="1" customWidth="1"/>
    <col min="15357" max="15357" width="8.7109375" style="1" customWidth="1"/>
    <col min="15358" max="15358" width="9.42578125" style="1" customWidth="1"/>
    <col min="15359" max="15359" width="8.7109375" style="1" customWidth="1"/>
    <col min="15360" max="15360" width="7.85546875" style="1" customWidth="1"/>
    <col min="15361" max="15361" width="8.7109375" style="1" customWidth="1"/>
    <col min="15362" max="15362" width="5.5703125" style="1" customWidth="1"/>
    <col min="15363" max="15363" width="8.7109375" style="1" customWidth="1"/>
    <col min="15364" max="15364" width="9.5703125" style="1" customWidth="1"/>
    <col min="15365" max="15365" width="8.7109375" style="1" customWidth="1"/>
    <col min="15366" max="15366" width="7.28515625" style="1" customWidth="1"/>
    <col min="15367" max="15367" width="8.7109375" style="1" customWidth="1"/>
    <col min="15368" max="15368" width="5.5703125" style="1" customWidth="1"/>
    <col min="15369" max="15602" width="9.140625" style="1"/>
    <col min="15603" max="15603" width="4.42578125" style="1" customWidth="1"/>
    <col min="15604" max="15604" width="25.85546875" style="1" customWidth="1"/>
    <col min="15605" max="15605" width="10.5703125" style="1" customWidth="1"/>
    <col min="15606" max="15606" width="0" style="1" hidden="1" customWidth="1"/>
    <col min="15607" max="15607" width="8.7109375" style="1" customWidth="1"/>
    <col min="15608" max="15608" width="8.5703125" style="1" customWidth="1"/>
    <col min="15609" max="15609" width="8.7109375" style="1" customWidth="1"/>
    <col min="15610" max="15610" width="8" style="1" customWidth="1"/>
    <col min="15611" max="15611" width="8.7109375" style="1" customWidth="1"/>
    <col min="15612" max="15612" width="5.5703125" style="1" customWidth="1"/>
    <col min="15613" max="15613" width="8.7109375" style="1" customWidth="1"/>
    <col min="15614" max="15614" width="9.42578125" style="1" customWidth="1"/>
    <col min="15615" max="15615" width="8.7109375" style="1" customWidth="1"/>
    <col min="15616" max="15616" width="7.85546875" style="1" customWidth="1"/>
    <col min="15617" max="15617" width="8.7109375" style="1" customWidth="1"/>
    <col min="15618" max="15618" width="5.5703125" style="1" customWidth="1"/>
    <col min="15619" max="15619" width="8.7109375" style="1" customWidth="1"/>
    <col min="15620" max="15620" width="9.5703125" style="1" customWidth="1"/>
    <col min="15621" max="15621" width="8.7109375" style="1" customWidth="1"/>
    <col min="15622" max="15622" width="7.28515625" style="1" customWidth="1"/>
    <col min="15623" max="15623" width="8.7109375" style="1" customWidth="1"/>
    <col min="15624" max="15624" width="5.5703125" style="1" customWidth="1"/>
    <col min="15625" max="15858" width="9.140625" style="1"/>
    <col min="15859" max="15859" width="4.42578125" style="1" customWidth="1"/>
    <col min="15860" max="15860" width="25.85546875" style="1" customWidth="1"/>
    <col min="15861" max="15861" width="10.5703125" style="1" customWidth="1"/>
    <col min="15862" max="15862" width="0" style="1" hidden="1" customWidth="1"/>
    <col min="15863" max="15863" width="8.7109375" style="1" customWidth="1"/>
    <col min="15864" max="15864" width="8.5703125" style="1" customWidth="1"/>
    <col min="15865" max="15865" width="8.7109375" style="1" customWidth="1"/>
    <col min="15866" max="15866" width="8" style="1" customWidth="1"/>
    <col min="15867" max="15867" width="8.7109375" style="1" customWidth="1"/>
    <col min="15868" max="15868" width="5.5703125" style="1" customWidth="1"/>
    <col min="15869" max="15869" width="8.7109375" style="1" customWidth="1"/>
    <col min="15870" max="15870" width="9.42578125" style="1" customWidth="1"/>
    <col min="15871" max="15871" width="8.7109375" style="1" customWidth="1"/>
    <col min="15872" max="15872" width="7.85546875" style="1" customWidth="1"/>
    <col min="15873" max="15873" width="8.7109375" style="1" customWidth="1"/>
    <col min="15874" max="15874" width="5.5703125" style="1" customWidth="1"/>
    <col min="15875" max="15875" width="8.7109375" style="1" customWidth="1"/>
    <col min="15876" max="15876" width="9.5703125" style="1" customWidth="1"/>
    <col min="15877" max="15877" width="8.7109375" style="1" customWidth="1"/>
    <col min="15878" max="15878" width="7.28515625" style="1" customWidth="1"/>
    <col min="15879" max="15879" width="8.7109375" style="1" customWidth="1"/>
    <col min="15880" max="15880" width="5.5703125" style="1" customWidth="1"/>
    <col min="15881" max="16114" width="9.140625" style="1"/>
    <col min="16115" max="16115" width="4.42578125" style="1" customWidth="1"/>
    <col min="16116" max="16116" width="25.85546875" style="1" customWidth="1"/>
    <col min="16117" max="16117" width="10.5703125" style="1" customWidth="1"/>
    <col min="16118" max="16118" width="0" style="1" hidden="1" customWidth="1"/>
    <col min="16119" max="16119" width="8.7109375" style="1" customWidth="1"/>
    <col min="16120" max="16120" width="8.5703125" style="1" customWidth="1"/>
    <col min="16121" max="16121" width="8.7109375" style="1" customWidth="1"/>
    <col min="16122" max="16122" width="8" style="1" customWidth="1"/>
    <col min="16123" max="16123" width="8.7109375" style="1" customWidth="1"/>
    <col min="16124" max="16124" width="5.5703125" style="1" customWidth="1"/>
    <col min="16125" max="16125" width="8.7109375" style="1" customWidth="1"/>
    <col min="16126" max="16126" width="9.42578125" style="1" customWidth="1"/>
    <col min="16127" max="16127" width="8.7109375" style="1" customWidth="1"/>
    <col min="16128" max="16128" width="7.85546875" style="1" customWidth="1"/>
    <col min="16129" max="16129" width="8.7109375" style="1" customWidth="1"/>
    <col min="16130" max="16130" width="5.5703125" style="1" customWidth="1"/>
    <col min="16131" max="16131" width="8.7109375" style="1" customWidth="1"/>
    <col min="16132" max="16132" width="9.5703125" style="1" customWidth="1"/>
    <col min="16133" max="16133" width="8.7109375" style="1" customWidth="1"/>
    <col min="16134" max="16134" width="7.28515625" style="1" customWidth="1"/>
    <col min="16135" max="16135" width="8.7109375" style="1" customWidth="1"/>
    <col min="16136" max="16136" width="5.5703125" style="1" customWidth="1"/>
    <col min="16137" max="16384" width="9.140625" style="1"/>
  </cols>
  <sheetData>
    <row r="1" spans="1:12" ht="18.75">
      <c r="A1" s="29" t="s">
        <v>16</v>
      </c>
      <c r="B1" s="4"/>
      <c r="E1" s="1"/>
      <c r="F1" s="1"/>
      <c r="G1" s="1"/>
      <c r="H1" s="1"/>
      <c r="I1" s="1"/>
      <c r="J1" s="1"/>
    </row>
    <row r="2" spans="1:12" ht="13.5" customHeight="1">
      <c r="B2" s="4"/>
      <c r="E2" s="1"/>
      <c r="F2" s="1"/>
      <c r="G2" s="1"/>
      <c r="H2" s="1"/>
      <c r="I2" s="1"/>
      <c r="J2" s="1"/>
    </row>
    <row r="3" spans="1:12" ht="20.25">
      <c r="A3" s="233" t="s">
        <v>74</v>
      </c>
      <c r="B3" s="233"/>
      <c r="C3" s="233"/>
      <c r="D3" s="233"/>
      <c r="E3" s="233"/>
      <c r="F3" s="233"/>
      <c r="G3" s="233"/>
      <c r="H3" s="233"/>
      <c r="I3" s="233"/>
      <c r="J3" s="233"/>
    </row>
    <row r="4" spans="1:12" ht="20.25">
      <c r="A4" s="233" t="s">
        <v>68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12" ht="9" customHeight="1">
      <c r="A5" s="27"/>
      <c r="B5" s="27"/>
      <c r="C5" s="27"/>
      <c r="D5" s="27"/>
      <c r="E5" s="28"/>
      <c r="F5" s="28"/>
      <c r="G5" s="28"/>
      <c r="H5" s="28"/>
      <c r="I5" s="28"/>
      <c r="J5" s="28"/>
    </row>
    <row r="6" spans="1:12" s="5" customFormat="1" ht="16.5">
      <c r="A6" s="217" t="s">
        <v>75</v>
      </c>
      <c r="B6" s="220" t="s">
        <v>18</v>
      </c>
      <c r="C6" s="217" t="s">
        <v>76</v>
      </c>
      <c r="D6" s="220" t="s">
        <v>77</v>
      </c>
      <c r="E6" s="234" t="s">
        <v>1</v>
      </c>
      <c r="F6" s="234"/>
      <c r="G6" s="234"/>
      <c r="H6" s="234"/>
      <c r="I6" s="234"/>
      <c r="J6" s="234"/>
    </row>
    <row r="7" spans="1:12" s="5" customFormat="1" ht="20.25" customHeight="1">
      <c r="A7" s="218"/>
      <c r="B7" s="221"/>
      <c r="C7" s="218"/>
      <c r="D7" s="221"/>
      <c r="E7" s="230" t="s">
        <v>78</v>
      </c>
      <c r="F7" s="230"/>
      <c r="G7" s="230" t="s">
        <v>79</v>
      </c>
      <c r="H7" s="230"/>
      <c r="I7" s="230" t="s">
        <v>80</v>
      </c>
      <c r="J7" s="230"/>
    </row>
    <row r="8" spans="1:12" s="5" customFormat="1" ht="20.25" customHeight="1">
      <c r="A8" s="219"/>
      <c r="B8" s="222"/>
      <c r="C8" s="219"/>
      <c r="D8" s="222"/>
      <c r="E8" s="6" t="s">
        <v>81</v>
      </c>
      <c r="F8" s="6" t="s">
        <v>82</v>
      </c>
      <c r="G8" s="6" t="s">
        <v>81</v>
      </c>
      <c r="H8" s="6" t="s">
        <v>82</v>
      </c>
      <c r="I8" s="6" t="s">
        <v>81</v>
      </c>
      <c r="J8" s="6" t="s">
        <v>82</v>
      </c>
    </row>
    <row r="9" spans="1:12" s="5" customFormat="1" ht="20.25" customHeight="1">
      <c r="A9" s="211" t="s">
        <v>20</v>
      </c>
      <c r="B9" s="212"/>
      <c r="C9" s="47">
        <f>SUM(C10:C41)</f>
        <v>44853</v>
      </c>
      <c r="D9" s="47" t="e">
        <f t="shared" ref="D9:E9" si="0">SUM(D10:D41)</f>
        <v>#REF!</v>
      </c>
      <c r="E9" s="47">
        <f t="shared" si="0"/>
        <v>34445</v>
      </c>
      <c r="F9" s="48">
        <f>E9/C9%</f>
        <v>76.795309120906069</v>
      </c>
      <c r="G9" s="47">
        <f>SUM(G10:G41)</f>
        <v>10370</v>
      </c>
      <c r="H9" s="48">
        <f>G9/C9%</f>
        <v>23.119969678728292</v>
      </c>
      <c r="I9" s="47">
        <f>SUM(I10:I41)</f>
        <v>38</v>
      </c>
      <c r="J9" s="48">
        <f>I9/C9%</f>
        <v>8.4721200365638877E-2</v>
      </c>
      <c r="L9" s="5">
        <f>E9+G9+I9</f>
        <v>44853</v>
      </c>
    </row>
    <row r="10" spans="1:12" s="5" customFormat="1" ht="20.25" customHeight="1">
      <c r="A10" s="58">
        <v>1</v>
      </c>
      <c r="B10" s="59" t="s">
        <v>25</v>
      </c>
      <c r="C10" s="40">
        <v>1028</v>
      </c>
      <c r="D10" s="40"/>
      <c r="E10" s="40">
        <v>1028</v>
      </c>
      <c r="F10" s="44">
        <f>E10/C10%</f>
        <v>100</v>
      </c>
      <c r="G10" s="40"/>
      <c r="H10" s="44">
        <f>G10/C10%</f>
        <v>0</v>
      </c>
      <c r="I10" s="40"/>
      <c r="J10" s="44">
        <f>I10/C10%</f>
        <v>0</v>
      </c>
      <c r="L10" s="30">
        <f t="shared" ref="L10:L73" si="1">E10+G10+I10</f>
        <v>1028</v>
      </c>
    </row>
    <row r="11" spans="1:12" s="5" customFormat="1" ht="20.25" customHeight="1">
      <c r="A11" s="58">
        <v>2</v>
      </c>
      <c r="B11" s="59" t="s">
        <v>26</v>
      </c>
      <c r="C11" s="40">
        <v>1501</v>
      </c>
      <c r="D11" s="40"/>
      <c r="E11" s="40">
        <v>1072</v>
      </c>
      <c r="F11" s="44">
        <f t="shared" ref="F11:F46" si="2">E11/C11%</f>
        <v>71.419053964023988</v>
      </c>
      <c r="G11" s="40">
        <v>429</v>
      </c>
      <c r="H11" s="44">
        <f t="shared" ref="H11:H46" si="3">G11/C11%</f>
        <v>28.580946035976016</v>
      </c>
      <c r="I11" s="40"/>
      <c r="J11" s="44">
        <f t="shared" ref="J11:J46" si="4">I11/C11%</f>
        <v>0</v>
      </c>
      <c r="L11" s="30">
        <f t="shared" si="1"/>
        <v>1501</v>
      </c>
    </row>
    <row r="12" spans="1:12" s="5" customFormat="1" ht="20.25" customHeight="1">
      <c r="A12" s="58">
        <v>3</v>
      </c>
      <c r="B12" s="59" t="s">
        <v>27</v>
      </c>
      <c r="C12" s="40">
        <v>1175</v>
      </c>
      <c r="D12" s="40"/>
      <c r="E12" s="40">
        <v>503</v>
      </c>
      <c r="F12" s="44">
        <f t="shared" si="2"/>
        <v>42.808510638297875</v>
      </c>
      <c r="G12" s="40">
        <v>657</v>
      </c>
      <c r="H12" s="44">
        <f t="shared" si="3"/>
        <v>55.914893617021278</v>
      </c>
      <c r="I12" s="40">
        <v>15</v>
      </c>
      <c r="J12" s="44">
        <f t="shared" si="4"/>
        <v>1.2765957446808511</v>
      </c>
      <c r="L12" s="30">
        <f t="shared" si="1"/>
        <v>1175</v>
      </c>
    </row>
    <row r="13" spans="1:12" s="5" customFormat="1" ht="20.25" customHeight="1">
      <c r="A13" s="58">
        <v>4</v>
      </c>
      <c r="B13" s="59" t="s">
        <v>28</v>
      </c>
      <c r="C13" s="40">
        <v>1029</v>
      </c>
      <c r="D13" s="40"/>
      <c r="E13" s="40">
        <v>710</v>
      </c>
      <c r="F13" s="44">
        <f t="shared" si="2"/>
        <v>68.999028182701664</v>
      </c>
      <c r="G13" s="40">
        <v>317</v>
      </c>
      <c r="H13" s="44">
        <f t="shared" si="3"/>
        <v>30.806608357628768</v>
      </c>
      <c r="I13" s="40">
        <v>2</v>
      </c>
      <c r="J13" s="44">
        <f t="shared" si="4"/>
        <v>0.19436345966958213</v>
      </c>
      <c r="L13" s="30">
        <f t="shared" si="1"/>
        <v>1029</v>
      </c>
    </row>
    <row r="14" spans="1:12" s="5" customFormat="1" ht="20.25" customHeight="1">
      <c r="A14" s="58">
        <v>5</v>
      </c>
      <c r="B14" s="60" t="s">
        <v>29</v>
      </c>
      <c r="C14" s="40">
        <v>1051</v>
      </c>
      <c r="D14" s="40"/>
      <c r="E14" s="40">
        <v>735</v>
      </c>
      <c r="F14" s="44">
        <f t="shared" si="2"/>
        <v>69.93339676498573</v>
      </c>
      <c r="G14" s="40">
        <v>316</v>
      </c>
      <c r="H14" s="44">
        <f t="shared" si="3"/>
        <v>30.066603235014274</v>
      </c>
      <c r="I14" s="40"/>
      <c r="J14" s="44">
        <f t="shared" si="4"/>
        <v>0</v>
      </c>
      <c r="L14" s="30">
        <f t="shared" si="1"/>
        <v>1051</v>
      </c>
    </row>
    <row r="15" spans="1:12" s="5" customFormat="1" ht="20.25" customHeight="1">
      <c r="A15" s="58">
        <v>6</v>
      </c>
      <c r="B15" s="59" t="s">
        <v>30</v>
      </c>
      <c r="C15" s="40">
        <v>1355</v>
      </c>
      <c r="D15" s="40"/>
      <c r="E15" s="40">
        <v>1000</v>
      </c>
      <c r="F15" s="44">
        <f t="shared" si="2"/>
        <v>73.800738007380076</v>
      </c>
      <c r="G15" s="40">
        <v>355</v>
      </c>
      <c r="H15" s="44">
        <f t="shared" si="3"/>
        <v>26.199261992619924</v>
      </c>
      <c r="I15" s="40"/>
      <c r="J15" s="44">
        <f t="shared" si="4"/>
        <v>0</v>
      </c>
      <c r="L15" s="30">
        <f t="shared" si="1"/>
        <v>1355</v>
      </c>
    </row>
    <row r="16" spans="1:12" s="5" customFormat="1" ht="20.25" customHeight="1">
      <c r="A16" s="58">
        <v>7</v>
      </c>
      <c r="B16" s="59" t="s">
        <v>31</v>
      </c>
      <c r="C16" s="40">
        <v>1752</v>
      </c>
      <c r="D16" s="40"/>
      <c r="E16" s="40">
        <v>1497</v>
      </c>
      <c r="F16" s="44">
        <f t="shared" si="2"/>
        <v>85.445205479452056</v>
      </c>
      <c r="G16" s="40">
        <v>255</v>
      </c>
      <c r="H16" s="44">
        <f t="shared" si="3"/>
        <v>14.554794520547945</v>
      </c>
      <c r="I16" s="40"/>
      <c r="J16" s="44">
        <f t="shared" si="4"/>
        <v>0</v>
      </c>
      <c r="L16" s="30">
        <f t="shared" si="1"/>
        <v>1752</v>
      </c>
    </row>
    <row r="17" spans="1:12" s="7" customFormat="1" ht="20.25" customHeight="1">
      <c r="A17" s="58">
        <v>8</v>
      </c>
      <c r="B17" s="59" t="s">
        <v>32</v>
      </c>
      <c r="C17" s="40">
        <v>1095</v>
      </c>
      <c r="D17" s="40"/>
      <c r="E17" s="40">
        <f>SUM(197,197,117,168,160)</f>
        <v>839</v>
      </c>
      <c r="F17" s="44">
        <f t="shared" si="2"/>
        <v>76.621004566210047</v>
      </c>
      <c r="G17" s="40">
        <v>253</v>
      </c>
      <c r="H17" s="44">
        <f t="shared" si="3"/>
        <v>23.105022831050231</v>
      </c>
      <c r="I17" s="40">
        <v>3</v>
      </c>
      <c r="J17" s="44">
        <f t="shared" si="4"/>
        <v>0.27397260273972607</v>
      </c>
      <c r="L17" s="30">
        <f t="shared" si="1"/>
        <v>1095</v>
      </c>
    </row>
    <row r="18" spans="1:12" s="5" customFormat="1" ht="20.25" customHeight="1">
      <c r="A18" s="58">
        <v>9</v>
      </c>
      <c r="B18" s="59" t="s">
        <v>33</v>
      </c>
      <c r="C18" s="43">
        <v>912</v>
      </c>
      <c r="D18" s="43"/>
      <c r="E18" s="43">
        <v>760</v>
      </c>
      <c r="F18" s="44">
        <f t="shared" si="2"/>
        <v>83.333333333333343</v>
      </c>
      <c r="G18" s="43">
        <v>151</v>
      </c>
      <c r="H18" s="44">
        <f t="shared" si="3"/>
        <v>16.557017543859651</v>
      </c>
      <c r="I18" s="40">
        <v>1</v>
      </c>
      <c r="J18" s="44">
        <f t="shared" si="4"/>
        <v>0.10964912280701755</v>
      </c>
      <c r="L18" s="30">
        <f t="shared" si="1"/>
        <v>912</v>
      </c>
    </row>
    <row r="19" spans="1:12" s="5" customFormat="1" ht="20.25" customHeight="1">
      <c r="A19" s="58">
        <v>10</v>
      </c>
      <c r="B19" s="59" t="s">
        <v>34</v>
      </c>
      <c r="C19" s="40">
        <v>1500</v>
      </c>
      <c r="D19" s="40"/>
      <c r="E19" s="40">
        <v>1345</v>
      </c>
      <c r="F19" s="44">
        <f t="shared" si="2"/>
        <v>89.666666666666671</v>
      </c>
      <c r="G19" s="40">
        <v>155</v>
      </c>
      <c r="H19" s="44">
        <f t="shared" si="3"/>
        <v>10.333333333333334</v>
      </c>
      <c r="I19" s="40"/>
      <c r="J19" s="44">
        <f t="shared" si="4"/>
        <v>0</v>
      </c>
      <c r="L19" s="30">
        <f t="shared" si="1"/>
        <v>1500</v>
      </c>
    </row>
    <row r="20" spans="1:12" s="7" customFormat="1" ht="20.25" customHeight="1">
      <c r="A20" s="58">
        <v>11</v>
      </c>
      <c r="B20" s="59" t="s">
        <v>35</v>
      </c>
      <c r="C20" s="40">
        <v>865</v>
      </c>
      <c r="D20" s="40"/>
      <c r="E20" s="40">
        <v>722</v>
      </c>
      <c r="F20" s="44">
        <f t="shared" si="2"/>
        <v>83.46820809248554</v>
      </c>
      <c r="G20" s="40">
        <v>143</v>
      </c>
      <c r="H20" s="44">
        <f t="shared" si="3"/>
        <v>16.531791907514449</v>
      </c>
      <c r="I20" s="40">
        <v>0</v>
      </c>
      <c r="J20" s="44">
        <f t="shared" si="4"/>
        <v>0</v>
      </c>
      <c r="L20" s="30">
        <f t="shared" si="1"/>
        <v>865</v>
      </c>
    </row>
    <row r="21" spans="1:12" s="5" customFormat="1" ht="20.25" customHeight="1">
      <c r="A21" s="58">
        <v>12</v>
      </c>
      <c r="B21" s="59" t="s">
        <v>36</v>
      </c>
      <c r="C21" s="40">
        <v>1117</v>
      </c>
      <c r="D21" s="40"/>
      <c r="E21" s="40">
        <v>982</v>
      </c>
      <c r="F21" s="44">
        <f t="shared" si="2"/>
        <v>87.914055505819164</v>
      </c>
      <c r="G21" s="40">
        <v>135</v>
      </c>
      <c r="H21" s="44">
        <f t="shared" si="3"/>
        <v>12.085944494180842</v>
      </c>
      <c r="I21" s="40">
        <v>0</v>
      </c>
      <c r="J21" s="44">
        <f t="shared" si="4"/>
        <v>0</v>
      </c>
      <c r="L21" s="30">
        <f t="shared" si="1"/>
        <v>1117</v>
      </c>
    </row>
    <row r="22" spans="1:12" s="5" customFormat="1" ht="20.25" customHeight="1">
      <c r="A22" s="58">
        <v>13</v>
      </c>
      <c r="B22" s="59" t="s">
        <v>37</v>
      </c>
      <c r="C22" s="40">
        <v>1215</v>
      </c>
      <c r="D22" s="40"/>
      <c r="E22" s="40">
        <v>1001</v>
      </c>
      <c r="F22" s="44">
        <f t="shared" si="2"/>
        <v>82.386831275720169</v>
      </c>
      <c r="G22" s="40">
        <v>214</v>
      </c>
      <c r="H22" s="44">
        <f t="shared" si="3"/>
        <v>17.613168724279834</v>
      </c>
      <c r="I22" s="40"/>
      <c r="J22" s="44">
        <f t="shared" si="4"/>
        <v>0</v>
      </c>
      <c r="L22" s="30">
        <f t="shared" si="1"/>
        <v>1215</v>
      </c>
    </row>
    <row r="23" spans="1:12" s="5" customFormat="1" ht="20.25" customHeight="1">
      <c r="A23" s="58">
        <v>14</v>
      </c>
      <c r="B23" s="59" t="s">
        <v>38</v>
      </c>
      <c r="C23" s="40">
        <v>1019</v>
      </c>
      <c r="D23" s="40"/>
      <c r="E23" s="40">
        <v>850</v>
      </c>
      <c r="F23" s="44">
        <f t="shared" si="2"/>
        <v>83.415112855740929</v>
      </c>
      <c r="G23" s="40">
        <v>169</v>
      </c>
      <c r="H23" s="44">
        <f t="shared" si="3"/>
        <v>16.584887144259078</v>
      </c>
      <c r="I23" s="40">
        <v>0</v>
      </c>
      <c r="J23" s="44">
        <f t="shared" si="4"/>
        <v>0</v>
      </c>
      <c r="L23" s="30">
        <f t="shared" si="1"/>
        <v>1019</v>
      </c>
    </row>
    <row r="24" spans="1:12" s="5" customFormat="1" ht="20.25" customHeight="1">
      <c r="A24" s="58">
        <v>15</v>
      </c>
      <c r="B24" s="59" t="s">
        <v>57</v>
      </c>
      <c r="C24" s="40">
        <v>1031</v>
      </c>
      <c r="D24" s="40"/>
      <c r="E24" s="40">
        <v>712</v>
      </c>
      <c r="F24" s="44">
        <f t="shared" si="2"/>
        <v>69.059165858389903</v>
      </c>
      <c r="G24" s="40">
        <v>319</v>
      </c>
      <c r="H24" s="44">
        <f t="shared" si="3"/>
        <v>30.940834141610086</v>
      </c>
      <c r="I24" s="40"/>
      <c r="J24" s="44">
        <f t="shared" si="4"/>
        <v>0</v>
      </c>
      <c r="L24" s="30">
        <f t="shared" si="1"/>
        <v>1031</v>
      </c>
    </row>
    <row r="25" spans="1:12" s="5" customFormat="1" ht="20.25" customHeight="1">
      <c r="A25" s="58">
        <v>16</v>
      </c>
      <c r="B25" s="61" t="s">
        <v>39</v>
      </c>
      <c r="C25" s="40">
        <v>2690</v>
      </c>
      <c r="D25" s="40"/>
      <c r="E25" s="40">
        <v>1913</v>
      </c>
      <c r="F25" s="44">
        <f t="shared" si="2"/>
        <v>71.115241635687738</v>
      </c>
      <c r="G25" s="40">
        <v>774</v>
      </c>
      <c r="H25" s="44">
        <f t="shared" si="3"/>
        <v>28.773234200743495</v>
      </c>
      <c r="I25" s="40">
        <v>3</v>
      </c>
      <c r="J25" s="44">
        <f t="shared" si="4"/>
        <v>0.11152416356877325</v>
      </c>
      <c r="L25" s="30">
        <f t="shared" si="1"/>
        <v>2690</v>
      </c>
    </row>
    <row r="26" spans="1:12" s="5" customFormat="1" ht="20.25" customHeight="1">
      <c r="A26" s="58">
        <v>17</v>
      </c>
      <c r="B26" s="61" t="s">
        <v>40</v>
      </c>
      <c r="C26" s="40">
        <v>972</v>
      </c>
      <c r="D26" s="40"/>
      <c r="E26" s="40">
        <v>707</v>
      </c>
      <c r="F26" s="44">
        <f t="shared" si="2"/>
        <v>72.736625514403286</v>
      </c>
      <c r="G26" s="40">
        <v>265</v>
      </c>
      <c r="H26" s="44">
        <f t="shared" si="3"/>
        <v>27.263374485596707</v>
      </c>
      <c r="I26" s="40"/>
      <c r="J26" s="44">
        <f t="shared" si="4"/>
        <v>0</v>
      </c>
      <c r="L26" s="30">
        <f t="shared" si="1"/>
        <v>972</v>
      </c>
    </row>
    <row r="27" spans="1:12" s="5" customFormat="1" ht="20.25" customHeight="1">
      <c r="A27" s="58">
        <v>18</v>
      </c>
      <c r="B27" s="59" t="s">
        <v>41</v>
      </c>
      <c r="C27" s="40">
        <v>1121</v>
      </c>
      <c r="D27" s="40"/>
      <c r="E27" s="40">
        <v>813</v>
      </c>
      <c r="F27" s="44">
        <f t="shared" si="2"/>
        <v>72.524531668153429</v>
      </c>
      <c r="G27" s="40">
        <v>308</v>
      </c>
      <c r="H27" s="44">
        <f t="shared" si="3"/>
        <v>27.475468331846564</v>
      </c>
      <c r="I27" s="40"/>
      <c r="J27" s="44">
        <f t="shared" si="4"/>
        <v>0</v>
      </c>
      <c r="L27" s="30">
        <f t="shared" si="1"/>
        <v>1121</v>
      </c>
    </row>
    <row r="28" spans="1:12" s="5" customFormat="1" ht="20.25" customHeight="1">
      <c r="A28" s="58">
        <v>19</v>
      </c>
      <c r="B28" s="59" t="s">
        <v>42</v>
      </c>
      <c r="C28" s="40">
        <v>859</v>
      </c>
      <c r="D28" s="40"/>
      <c r="E28" s="40">
        <v>606</v>
      </c>
      <c r="F28" s="44">
        <f t="shared" si="2"/>
        <v>70.547147846332948</v>
      </c>
      <c r="G28" s="40">
        <v>253</v>
      </c>
      <c r="H28" s="44">
        <f t="shared" si="3"/>
        <v>29.452852153667056</v>
      </c>
      <c r="I28" s="40"/>
      <c r="J28" s="44">
        <f t="shared" si="4"/>
        <v>0</v>
      </c>
      <c r="L28" s="30">
        <f t="shared" si="1"/>
        <v>859</v>
      </c>
    </row>
    <row r="29" spans="1:12" s="7" customFormat="1" ht="20.25" customHeight="1">
      <c r="A29" s="58">
        <v>20</v>
      </c>
      <c r="B29" s="59" t="s">
        <v>43</v>
      </c>
      <c r="C29" s="40">
        <v>668</v>
      </c>
      <c r="D29" s="40"/>
      <c r="E29" s="40">
        <v>547</v>
      </c>
      <c r="F29" s="44">
        <f t="shared" si="2"/>
        <v>81.886227544910184</v>
      </c>
      <c r="G29" s="40">
        <v>121</v>
      </c>
      <c r="H29" s="44">
        <f t="shared" si="3"/>
        <v>18.113772455089823</v>
      </c>
      <c r="I29" s="40"/>
      <c r="J29" s="44">
        <f t="shared" si="4"/>
        <v>0</v>
      </c>
      <c r="L29" s="30">
        <f t="shared" si="1"/>
        <v>668</v>
      </c>
    </row>
    <row r="30" spans="1:12" s="5" customFormat="1" ht="20.25" customHeight="1">
      <c r="A30" s="58">
        <v>21</v>
      </c>
      <c r="B30" s="59" t="s">
        <v>44</v>
      </c>
      <c r="C30" s="40">
        <v>675</v>
      </c>
      <c r="D30" s="40" t="e">
        <v>#REF!</v>
      </c>
      <c r="E30" s="40">
        <v>336</v>
      </c>
      <c r="F30" s="44">
        <f t="shared" si="2"/>
        <v>49.777777777777779</v>
      </c>
      <c r="G30" s="40">
        <v>338</v>
      </c>
      <c r="H30" s="44">
        <f t="shared" si="3"/>
        <v>50.074074074074076</v>
      </c>
      <c r="I30" s="40">
        <v>1</v>
      </c>
      <c r="J30" s="44">
        <f t="shared" si="4"/>
        <v>0.14814814814814814</v>
      </c>
      <c r="L30" s="30">
        <f t="shared" si="1"/>
        <v>675</v>
      </c>
    </row>
    <row r="31" spans="1:12" s="5" customFormat="1" ht="20.25" customHeight="1">
      <c r="A31" s="58">
        <v>22</v>
      </c>
      <c r="B31" s="59" t="s">
        <v>45</v>
      </c>
      <c r="C31" s="40">
        <v>1061</v>
      </c>
      <c r="D31" s="40"/>
      <c r="E31" s="40">
        <v>908</v>
      </c>
      <c r="F31" s="44">
        <f t="shared" si="2"/>
        <v>85.579641847313866</v>
      </c>
      <c r="G31" s="40">
        <v>153</v>
      </c>
      <c r="H31" s="44">
        <f t="shared" si="3"/>
        <v>14.420358152686147</v>
      </c>
      <c r="I31" s="40">
        <v>0</v>
      </c>
      <c r="J31" s="44">
        <f t="shared" si="4"/>
        <v>0</v>
      </c>
      <c r="L31" s="30">
        <f t="shared" si="1"/>
        <v>1061</v>
      </c>
    </row>
    <row r="32" spans="1:12" s="5" customFormat="1" ht="20.25" customHeight="1">
      <c r="A32" s="58">
        <v>23</v>
      </c>
      <c r="B32" s="59" t="s">
        <v>46</v>
      </c>
      <c r="C32" s="40">
        <v>1373</v>
      </c>
      <c r="D32" s="40"/>
      <c r="E32" s="40">
        <v>889</v>
      </c>
      <c r="F32" s="44">
        <f t="shared" si="2"/>
        <v>64.748725418790968</v>
      </c>
      <c r="G32" s="40">
        <v>484</v>
      </c>
      <c r="H32" s="44">
        <f t="shared" si="3"/>
        <v>35.251274581209032</v>
      </c>
      <c r="I32" s="40">
        <v>0</v>
      </c>
      <c r="J32" s="44">
        <f t="shared" si="4"/>
        <v>0</v>
      </c>
      <c r="L32" s="30">
        <f t="shared" si="1"/>
        <v>1373</v>
      </c>
    </row>
    <row r="33" spans="1:12" s="5" customFormat="1" ht="20.25" customHeight="1">
      <c r="A33" s="58">
        <v>24</v>
      </c>
      <c r="B33" s="59" t="s">
        <v>47</v>
      </c>
      <c r="C33" s="40">
        <v>1651</v>
      </c>
      <c r="D33" s="40"/>
      <c r="E33" s="40">
        <v>1149</v>
      </c>
      <c r="F33" s="44">
        <f t="shared" si="2"/>
        <v>69.594185342216832</v>
      </c>
      <c r="G33" s="40">
        <v>502</v>
      </c>
      <c r="H33" s="44">
        <f t="shared" si="3"/>
        <v>30.405814657783157</v>
      </c>
      <c r="I33" s="40"/>
      <c r="J33" s="44">
        <f t="shared" si="4"/>
        <v>0</v>
      </c>
      <c r="L33" s="30">
        <f t="shared" si="1"/>
        <v>1651</v>
      </c>
    </row>
    <row r="34" spans="1:12" s="5" customFormat="1" ht="20.25" customHeight="1">
      <c r="A34" s="58">
        <v>25</v>
      </c>
      <c r="B34" s="59" t="s">
        <v>48</v>
      </c>
      <c r="C34" s="40">
        <v>1524</v>
      </c>
      <c r="D34" s="40"/>
      <c r="E34" s="40">
        <v>1019</v>
      </c>
      <c r="F34" s="44">
        <f t="shared" si="2"/>
        <v>66.863517060367457</v>
      </c>
      <c r="G34" s="40">
        <v>504</v>
      </c>
      <c r="H34" s="44">
        <f t="shared" si="3"/>
        <v>33.070866141732282</v>
      </c>
      <c r="I34" s="40">
        <v>1</v>
      </c>
      <c r="J34" s="44">
        <f t="shared" si="4"/>
        <v>6.5616797900262466E-2</v>
      </c>
      <c r="L34" s="30">
        <f t="shared" si="1"/>
        <v>1524</v>
      </c>
    </row>
    <row r="35" spans="1:12" s="5" customFormat="1" ht="20.25" customHeight="1">
      <c r="A35" s="58">
        <v>26</v>
      </c>
      <c r="B35" s="59" t="s">
        <v>50</v>
      </c>
      <c r="C35" s="40">
        <v>1303</v>
      </c>
      <c r="D35" s="40"/>
      <c r="E35" s="40">
        <v>871</v>
      </c>
      <c r="F35" s="44">
        <f t="shared" si="2"/>
        <v>66.845740598618576</v>
      </c>
      <c r="G35" s="40">
        <v>423</v>
      </c>
      <c r="H35" s="44">
        <f t="shared" si="3"/>
        <v>32.463545663852649</v>
      </c>
      <c r="I35" s="40">
        <v>9</v>
      </c>
      <c r="J35" s="44">
        <f t="shared" si="4"/>
        <v>0.69071373752877974</v>
      </c>
      <c r="L35" s="30">
        <f t="shared" si="1"/>
        <v>1303</v>
      </c>
    </row>
    <row r="36" spans="1:12" s="5" customFormat="1" ht="20.25" customHeight="1">
      <c r="A36" s="58">
        <v>27</v>
      </c>
      <c r="B36" s="59" t="s">
        <v>52</v>
      </c>
      <c r="C36" s="40">
        <v>2665</v>
      </c>
      <c r="D36" s="40"/>
      <c r="E36" s="40">
        <v>2441</v>
      </c>
      <c r="F36" s="44">
        <f t="shared" si="2"/>
        <v>91.594746716697941</v>
      </c>
      <c r="G36" s="40">
        <v>224</v>
      </c>
      <c r="H36" s="44">
        <f t="shared" si="3"/>
        <v>8.4052532833020646</v>
      </c>
      <c r="I36" s="40">
        <v>0</v>
      </c>
      <c r="J36" s="44">
        <f t="shared" si="4"/>
        <v>0</v>
      </c>
      <c r="L36" s="30">
        <f t="shared" si="1"/>
        <v>2665</v>
      </c>
    </row>
    <row r="37" spans="1:12" s="5" customFormat="1" ht="20.25" customHeight="1">
      <c r="A37" s="58">
        <v>28</v>
      </c>
      <c r="B37" s="59" t="s">
        <v>53</v>
      </c>
      <c r="C37" s="40">
        <v>2633</v>
      </c>
      <c r="D37" s="40"/>
      <c r="E37" s="40">
        <v>1992</v>
      </c>
      <c r="F37" s="44">
        <f t="shared" si="2"/>
        <v>75.655146221040638</v>
      </c>
      <c r="G37" s="40">
        <v>641</v>
      </c>
      <c r="H37" s="44">
        <f t="shared" si="3"/>
        <v>24.344853778959365</v>
      </c>
      <c r="I37" s="40">
        <v>0</v>
      </c>
      <c r="J37" s="44">
        <f t="shared" si="4"/>
        <v>0</v>
      </c>
      <c r="L37" s="30">
        <f t="shared" si="1"/>
        <v>2633</v>
      </c>
    </row>
    <row r="38" spans="1:12" s="5" customFormat="1" ht="20.25" customHeight="1">
      <c r="A38" s="58">
        <v>29</v>
      </c>
      <c r="B38" s="59" t="s">
        <v>54</v>
      </c>
      <c r="C38" s="40">
        <v>1871</v>
      </c>
      <c r="D38" s="40"/>
      <c r="E38" s="40">
        <v>1871</v>
      </c>
      <c r="F38" s="44">
        <f t="shared" si="2"/>
        <v>100</v>
      </c>
      <c r="G38" s="40"/>
      <c r="H38" s="44">
        <f t="shared" si="3"/>
        <v>0</v>
      </c>
      <c r="I38" s="40"/>
      <c r="J38" s="44">
        <f t="shared" si="4"/>
        <v>0</v>
      </c>
      <c r="L38" s="30">
        <f t="shared" si="1"/>
        <v>1871</v>
      </c>
    </row>
    <row r="39" spans="1:12" s="5" customFormat="1" ht="20.25" customHeight="1">
      <c r="A39" s="58">
        <v>30</v>
      </c>
      <c r="B39" s="59" t="s">
        <v>58</v>
      </c>
      <c r="C39" s="40">
        <v>1925</v>
      </c>
      <c r="D39" s="40"/>
      <c r="E39" s="40">
        <v>1538</v>
      </c>
      <c r="F39" s="44">
        <f t="shared" si="2"/>
        <v>79.896103896103895</v>
      </c>
      <c r="G39" s="40">
        <v>386</v>
      </c>
      <c r="H39" s="44">
        <f t="shared" si="3"/>
        <v>20.051948051948052</v>
      </c>
      <c r="I39" s="40">
        <v>1</v>
      </c>
      <c r="J39" s="44">
        <f t="shared" si="4"/>
        <v>5.1948051948051951E-2</v>
      </c>
      <c r="L39" s="30">
        <f t="shared" si="1"/>
        <v>1925</v>
      </c>
    </row>
    <row r="40" spans="1:12" s="5" customFormat="1" ht="20.25" customHeight="1">
      <c r="A40" s="58">
        <v>31</v>
      </c>
      <c r="B40" s="60" t="s">
        <v>55</v>
      </c>
      <c r="C40" s="40">
        <v>1896</v>
      </c>
      <c r="D40" s="40"/>
      <c r="E40" s="40">
        <v>1225</v>
      </c>
      <c r="F40" s="44">
        <f t="shared" si="2"/>
        <v>64.609704641350206</v>
      </c>
      <c r="G40" s="40">
        <v>669</v>
      </c>
      <c r="H40" s="44">
        <f t="shared" si="3"/>
        <v>35.284810126582279</v>
      </c>
      <c r="I40" s="40">
        <v>2</v>
      </c>
      <c r="J40" s="44">
        <f t="shared" si="4"/>
        <v>0.10548523206751054</v>
      </c>
      <c r="L40" s="30">
        <f t="shared" si="1"/>
        <v>1896</v>
      </c>
    </row>
    <row r="41" spans="1:12" s="5" customFormat="1" ht="20.25" customHeight="1">
      <c r="A41" s="58">
        <v>32</v>
      </c>
      <c r="B41" s="62" t="s">
        <v>56</v>
      </c>
      <c r="C41" s="40">
        <v>2321</v>
      </c>
      <c r="D41" s="40"/>
      <c r="E41" s="40">
        <v>1864</v>
      </c>
      <c r="F41" s="44">
        <f t="shared" si="2"/>
        <v>80.310211115898312</v>
      </c>
      <c r="G41" s="40">
        <v>457</v>
      </c>
      <c r="H41" s="44">
        <f t="shared" si="3"/>
        <v>19.689788884101681</v>
      </c>
      <c r="I41" s="40">
        <v>0</v>
      </c>
      <c r="J41" s="44">
        <f t="shared" si="4"/>
        <v>0</v>
      </c>
      <c r="L41" s="30">
        <f t="shared" si="1"/>
        <v>2321</v>
      </c>
    </row>
    <row r="42" spans="1:12" s="30" customFormat="1" ht="20.25" customHeight="1">
      <c r="A42" s="209" t="s">
        <v>156</v>
      </c>
      <c r="B42" s="210"/>
      <c r="C42" s="45">
        <f>SUM(C43:C46)</f>
        <v>346</v>
      </c>
      <c r="D42" s="45">
        <f t="shared" ref="D42:I42" si="5">SUM(D43:D46)</f>
        <v>0</v>
      </c>
      <c r="E42" s="45">
        <f t="shared" si="5"/>
        <v>299</v>
      </c>
      <c r="F42" s="46">
        <f t="shared" si="2"/>
        <v>86.416184971098261</v>
      </c>
      <c r="G42" s="45">
        <f t="shared" si="5"/>
        <v>47</v>
      </c>
      <c r="H42" s="46">
        <f t="shared" si="3"/>
        <v>13.583815028901734</v>
      </c>
      <c r="I42" s="45">
        <f t="shared" si="5"/>
        <v>0</v>
      </c>
      <c r="J42" s="46">
        <f t="shared" si="4"/>
        <v>0</v>
      </c>
      <c r="L42" s="30">
        <f t="shared" si="1"/>
        <v>346</v>
      </c>
    </row>
    <row r="43" spans="1:12" s="5" customFormat="1" ht="20.25" customHeight="1">
      <c r="A43" s="58">
        <v>33</v>
      </c>
      <c r="B43" s="59" t="s">
        <v>62</v>
      </c>
      <c r="C43" s="40"/>
      <c r="D43" s="40"/>
      <c r="E43" s="40"/>
      <c r="F43" s="44" t="e">
        <f t="shared" si="2"/>
        <v>#DIV/0!</v>
      </c>
      <c r="G43" s="40"/>
      <c r="H43" s="44" t="e">
        <f t="shared" si="3"/>
        <v>#DIV/0!</v>
      </c>
      <c r="I43" s="40"/>
      <c r="J43" s="44" t="e">
        <f t="shared" si="4"/>
        <v>#DIV/0!</v>
      </c>
      <c r="L43" s="30">
        <f t="shared" si="1"/>
        <v>0</v>
      </c>
    </row>
    <row r="44" spans="1:12" s="5" customFormat="1" ht="20.25" customHeight="1">
      <c r="A44" s="58">
        <v>34</v>
      </c>
      <c r="B44" s="59" t="s">
        <v>61</v>
      </c>
      <c r="C44" s="40"/>
      <c r="D44" s="40"/>
      <c r="E44" s="40"/>
      <c r="F44" s="44" t="e">
        <f t="shared" si="2"/>
        <v>#DIV/0!</v>
      </c>
      <c r="G44" s="40"/>
      <c r="H44" s="44" t="e">
        <f t="shared" si="3"/>
        <v>#DIV/0!</v>
      </c>
      <c r="I44" s="40"/>
      <c r="J44" s="44" t="e">
        <f t="shared" si="4"/>
        <v>#DIV/0!</v>
      </c>
      <c r="L44" s="30">
        <f t="shared" si="1"/>
        <v>0</v>
      </c>
    </row>
    <row r="45" spans="1:12" s="5" customFormat="1" ht="20.25" customHeight="1">
      <c r="A45" s="58">
        <v>35</v>
      </c>
      <c r="B45" s="59" t="s">
        <v>60</v>
      </c>
      <c r="C45" s="40">
        <v>153</v>
      </c>
      <c r="D45" s="40"/>
      <c r="E45" s="40">
        <v>127</v>
      </c>
      <c r="F45" s="44">
        <f t="shared" si="2"/>
        <v>83.006535947712422</v>
      </c>
      <c r="G45" s="40">
        <v>26</v>
      </c>
      <c r="H45" s="44">
        <f t="shared" si="3"/>
        <v>16.993464052287582</v>
      </c>
      <c r="I45" s="40"/>
      <c r="J45" s="44">
        <f t="shared" si="4"/>
        <v>0</v>
      </c>
      <c r="L45" s="30">
        <f t="shared" si="1"/>
        <v>153</v>
      </c>
    </row>
    <row r="46" spans="1:12" s="5" customFormat="1" ht="20.25" customHeight="1">
      <c r="A46" s="42">
        <v>36</v>
      </c>
      <c r="B46" s="59" t="s">
        <v>59</v>
      </c>
      <c r="C46" s="40">
        <v>193</v>
      </c>
      <c r="D46" s="40"/>
      <c r="E46" s="40">
        <v>172</v>
      </c>
      <c r="F46" s="44">
        <f t="shared" si="2"/>
        <v>89.119170984455963</v>
      </c>
      <c r="G46" s="40">
        <v>21</v>
      </c>
      <c r="H46" s="44">
        <f t="shared" si="3"/>
        <v>10.880829015544041</v>
      </c>
      <c r="I46" s="40">
        <v>0</v>
      </c>
      <c r="J46" s="44">
        <f t="shared" si="4"/>
        <v>0</v>
      </c>
      <c r="L46" s="30">
        <f t="shared" si="1"/>
        <v>193</v>
      </c>
    </row>
    <row r="47" spans="1:12" s="5" customFormat="1" ht="24.75" customHeight="1">
      <c r="A47" s="223" t="s">
        <v>75</v>
      </c>
      <c r="B47" s="226" t="s">
        <v>18</v>
      </c>
      <c r="C47" s="224" t="s">
        <v>76</v>
      </c>
      <c r="D47" s="65"/>
      <c r="E47" s="231" t="s">
        <v>3</v>
      </c>
      <c r="F47" s="231"/>
      <c r="G47" s="231"/>
      <c r="H47" s="231"/>
      <c r="I47" s="231"/>
      <c r="J47" s="231"/>
      <c r="L47" s="30"/>
    </row>
    <row r="48" spans="1:12" s="5" customFormat="1" ht="24.75" customHeight="1">
      <c r="A48" s="224"/>
      <c r="B48" s="227"/>
      <c r="C48" s="224"/>
      <c r="D48" s="65"/>
      <c r="E48" s="232" t="s">
        <v>78</v>
      </c>
      <c r="F48" s="232"/>
      <c r="G48" s="232" t="s">
        <v>79</v>
      </c>
      <c r="H48" s="232"/>
      <c r="I48" s="232" t="s">
        <v>80</v>
      </c>
      <c r="J48" s="232"/>
      <c r="L48" s="30"/>
    </row>
    <row r="49" spans="1:12" s="5" customFormat="1" ht="24.75" customHeight="1">
      <c r="A49" s="225"/>
      <c r="B49" s="228"/>
      <c r="C49" s="225"/>
      <c r="D49" s="65"/>
      <c r="E49" s="66" t="s">
        <v>81</v>
      </c>
      <c r="F49" s="66" t="s">
        <v>82</v>
      </c>
      <c r="G49" s="66" t="s">
        <v>81</v>
      </c>
      <c r="H49" s="66" t="s">
        <v>82</v>
      </c>
      <c r="I49" s="66" t="s">
        <v>81</v>
      </c>
      <c r="J49" s="66" t="s">
        <v>82</v>
      </c>
      <c r="L49" s="30"/>
    </row>
    <row r="50" spans="1:12" s="5" customFormat="1" ht="24.75" customHeight="1">
      <c r="A50" s="213" t="s">
        <v>20</v>
      </c>
      <c r="B50" s="214"/>
      <c r="C50" s="47">
        <f>SUM(C51:C82)</f>
        <v>44853</v>
      </c>
      <c r="D50" s="47">
        <f t="shared" ref="D50" si="6">SUM(D51:D87)</f>
        <v>0</v>
      </c>
      <c r="E50" s="47">
        <f>SUM(E51:E82)</f>
        <v>34104</v>
      </c>
      <c r="F50" s="48">
        <f>E50/C50%</f>
        <v>76.035047822888103</v>
      </c>
      <c r="G50" s="47">
        <f>SUM(G51:G82)</f>
        <v>10716</v>
      </c>
      <c r="H50" s="48">
        <f>G50/C50%</f>
        <v>23.891378503110161</v>
      </c>
      <c r="I50" s="47">
        <f>SUM(I51:I81)</f>
        <v>33</v>
      </c>
      <c r="J50" s="48">
        <f>I50/C50%</f>
        <v>7.3573674001739017E-2</v>
      </c>
      <c r="L50" s="39">
        <f t="shared" si="1"/>
        <v>44853</v>
      </c>
    </row>
    <row r="51" spans="1:12" s="5" customFormat="1" ht="23.25" customHeight="1">
      <c r="A51" s="58">
        <v>1</v>
      </c>
      <c r="B51" s="59" t="s">
        <v>25</v>
      </c>
      <c r="C51" s="40">
        <v>1028</v>
      </c>
      <c r="D51" s="40"/>
      <c r="E51" s="40">
        <v>1028</v>
      </c>
      <c r="F51" s="44">
        <f>E51/C51%</f>
        <v>100</v>
      </c>
      <c r="G51" s="40"/>
      <c r="H51" s="44">
        <f>G51/C51%</f>
        <v>0</v>
      </c>
      <c r="I51" s="40"/>
      <c r="J51" s="44">
        <f>I51/C51%</f>
        <v>0</v>
      </c>
      <c r="L51" s="30">
        <f t="shared" si="1"/>
        <v>1028</v>
      </c>
    </row>
    <row r="52" spans="1:12" s="5" customFormat="1" ht="23.25" customHeight="1">
      <c r="A52" s="58">
        <v>2</v>
      </c>
      <c r="B52" s="59" t="s">
        <v>26</v>
      </c>
      <c r="C52" s="40">
        <v>1501</v>
      </c>
      <c r="D52" s="40"/>
      <c r="E52" s="40">
        <v>1095</v>
      </c>
      <c r="F52" s="44">
        <f t="shared" ref="F52:F87" si="7">E52/C52%</f>
        <v>72.951365756162559</v>
      </c>
      <c r="G52" s="40">
        <v>406</v>
      </c>
      <c r="H52" s="44">
        <f t="shared" ref="H52:H87" si="8">G52/C52%</f>
        <v>27.048634243837441</v>
      </c>
      <c r="I52" s="40"/>
      <c r="J52" s="44">
        <f t="shared" ref="J52:J87" si="9">I52/C52%</f>
        <v>0</v>
      </c>
      <c r="L52" s="30">
        <f t="shared" si="1"/>
        <v>1501</v>
      </c>
    </row>
    <row r="53" spans="1:12" s="5" customFormat="1" ht="23.25" customHeight="1">
      <c r="A53" s="58">
        <v>3</v>
      </c>
      <c r="B53" s="59" t="s">
        <v>27</v>
      </c>
      <c r="C53" s="40">
        <v>1175</v>
      </c>
      <c r="D53" s="40"/>
      <c r="E53" s="40">
        <v>502</v>
      </c>
      <c r="F53" s="44">
        <f t="shared" si="7"/>
        <v>42.723404255319146</v>
      </c>
      <c r="G53" s="40">
        <v>658</v>
      </c>
      <c r="H53" s="44">
        <f t="shared" si="8"/>
        <v>56</v>
      </c>
      <c r="I53" s="40">
        <v>15</v>
      </c>
      <c r="J53" s="44">
        <f t="shared" si="9"/>
        <v>1.2765957446808511</v>
      </c>
      <c r="L53" s="30">
        <f t="shared" si="1"/>
        <v>1175</v>
      </c>
    </row>
    <row r="54" spans="1:12" s="5" customFormat="1" ht="23.25" customHeight="1">
      <c r="A54" s="58">
        <v>4</v>
      </c>
      <c r="B54" s="59" t="s">
        <v>28</v>
      </c>
      <c r="C54" s="40">
        <v>1029</v>
      </c>
      <c r="D54" s="40"/>
      <c r="E54" s="40">
        <v>632</v>
      </c>
      <c r="F54" s="44">
        <f t="shared" si="7"/>
        <v>61.418853255587955</v>
      </c>
      <c r="G54" s="40">
        <v>392</v>
      </c>
      <c r="H54" s="44">
        <f t="shared" si="8"/>
        <v>38.095238095238095</v>
      </c>
      <c r="I54" s="40">
        <v>5</v>
      </c>
      <c r="J54" s="44">
        <f t="shared" si="9"/>
        <v>0.48590864917395532</v>
      </c>
      <c r="L54" s="30">
        <f t="shared" si="1"/>
        <v>1029</v>
      </c>
    </row>
    <row r="55" spans="1:12" s="5" customFormat="1" ht="23.25" customHeight="1">
      <c r="A55" s="58">
        <v>5</v>
      </c>
      <c r="B55" s="60" t="s">
        <v>29</v>
      </c>
      <c r="C55" s="40">
        <v>1051</v>
      </c>
      <c r="D55" s="40"/>
      <c r="E55" s="40">
        <v>737</v>
      </c>
      <c r="F55" s="44">
        <f t="shared" si="7"/>
        <v>70.123691722169369</v>
      </c>
      <c r="G55" s="40">
        <v>314</v>
      </c>
      <c r="H55" s="44">
        <f t="shared" si="8"/>
        <v>29.876308277830638</v>
      </c>
      <c r="I55" s="40"/>
      <c r="J55" s="44">
        <f t="shared" si="9"/>
        <v>0</v>
      </c>
      <c r="L55" s="30">
        <f t="shared" si="1"/>
        <v>1051</v>
      </c>
    </row>
    <row r="56" spans="1:12" s="5" customFormat="1" ht="23.25" customHeight="1">
      <c r="A56" s="58">
        <v>6</v>
      </c>
      <c r="B56" s="59" t="s">
        <v>30</v>
      </c>
      <c r="C56" s="40">
        <v>1355</v>
      </c>
      <c r="D56" s="40"/>
      <c r="E56" s="40">
        <v>887</v>
      </c>
      <c r="F56" s="44">
        <f t="shared" si="7"/>
        <v>65.461254612546128</v>
      </c>
      <c r="G56" s="40">
        <v>468</v>
      </c>
      <c r="H56" s="44">
        <f t="shared" si="8"/>
        <v>34.538745387453872</v>
      </c>
      <c r="I56" s="40"/>
      <c r="J56" s="44">
        <f t="shared" si="9"/>
        <v>0</v>
      </c>
      <c r="L56" s="30">
        <f t="shared" si="1"/>
        <v>1355</v>
      </c>
    </row>
    <row r="57" spans="1:12" s="5" customFormat="1" ht="23.25" customHeight="1">
      <c r="A57" s="58">
        <v>7</v>
      </c>
      <c r="B57" s="59" t="s">
        <v>31</v>
      </c>
      <c r="C57" s="40">
        <v>1752</v>
      </c>
      <c r="D57" s="40"/>
      <c r="E57" s="40">
        <v>1377</v>
      </c>
      <c r="F57" s="44">
        <f t="shared" si="7"/>
        <v>78.595890410958901</v>
      </c>
      <c r="G57" s="40">
        <v>375</v>
      </c>
      <c r="H57" s="44">
        <f t="shared" si="8"/>
        <v>21.404109589041095</v>
      </c>
      <c r="I57" s="40"/>
      <c r="J57" s="44">
        <f t="shared" si="9"/>
        <v>0</v>
      </c>
      <c r="L57" s="30">
        <f t="shared" si="1"/>
        <v>1752</v>
      </c>
    </row>
    <row r="58" spans="1:12" s="5" customFormat="1" ht="23.25" customHeight="1">
      <c r="A58" s="58">
        <v>8</v>
      </c>
      <c r="B58" s="59" t="s">
        <v>32</v>
      </c>
      <c r="C58" s="40">
        <v>1095</v>
      </c>
      <c r="D58" s="40"/>
      <c r="E58" s="40">
        <v>833</v>
      </c>
      <c r="F58" s="44">
        <f t="shared" si="7"/>
        <v>76.073059360730596</v>
      </c>
      <c r="G58" s="40">
        <v>259</v>
      </c>
      <c r="H58" s="44">
        <f t="shared" si="8"/>
        <v>23.652968036529682</v>
      </c>
      <c r="I58" s="40">
        <v>3</v>
      </c>
      <c r="J58" s="44">
        <f t="shared" si="9"/>
        <v>0.27397260273972607</v>
      </c>
      <c r="L58" s="30">
        <f t="shared" si="1"/>
        <v>1095</v>
      </c>
    </row>
    <row r="59" spans="1:12" s="5" customFormat="1" ht="23.25" customHeight="1">
      <c r="A59" s="58">
        <v>9</v>
      </c>
      <c r="B59" s="59" t="s">
        <v>33</v>
      </c>
      <c r="C59" s="43">
        <v>912</v>
      </c>
      <c r="D59" s="43"/>
      <c r="E59" s="43">
        <v>665</v>
      </c>
      <c r="F59" s="44">
        <f t="shared" si="7"/>
        <v>72.916666666666671</v>
      </c>
      <c r="G59" s="43">
        <v>247</v>
      </c>
      <c r="H59" s="44">
        <f t="shared" si="8"/>
        <v>27.083333333333336</v>
      </c>
      <c r="I59" s="40"/>
      <c r="J59" s="44">
        <f t="shared" si="9"/>
        <v>0</v>
      </c>
      <c r="L59" s="30">
        <f t="shared" si="1"/>
        <v>912</v>
      </c>
    </row>
    <row r="60" spans="1:12" s="5" customFormat="1" ht="23.25" customHeight="1">
      <c r="A60" s="58">
        <v>10</v>
      </c>
      <c r="B60" s="59" t="s">
        <v>34</v>
      </c>
      <c r="C60" s="40">
        <v>1500</v>
      </c>
      <c r="D60" s="40"/>
      <c r="E60" s="40">
        <v>1362</v>
      </c>
      <c r="F60" s="44">
        <f t="shared" si="7"/>
        <v>90.8</v>
      </c>
      <c r="G60" s="40">
        <v>138</v>
      </c>
      <c r="H60" s="44">
        <f t="shared" si="8"/>
        <v>9.1999999999999993</v>
      </c>
      <c r="I60" s="40"/>
      <c r="J60" s="44">
        <f t="shared" si="9"/>
        <v>0</v>
      </c>
      <c r="L60" s="30">
        <f t="shared" si="1"/>
        <v>1500</v>
      </c>
    </row>
    <row r="61" spans="1:12" s="5" customFormat="1" ht="23.25" customHeight="1">
      <c r="A61" s="58">
        <v>11</v>
      </c>
      <c r="B61" s="59" t="s">
        <v>35</v>
      </c>
      <c r="C61" s="40">
        <v>865</v>
      </c>
      <c r="D61" s="40"/>
      <c r="E61" s="40">
        <v>684</v>
      </c>
      <c r="F61" s="44">
        <f t="shared" si="7"/>
        <v>79.075144508670519</v>
      </c>
      <c r="G61" s="40">
        <v>181</v>
      </c>
      <c r="H61" s="44">
        <f t="shared" si="8"/>
        <v>20.924855491329478</v>
      </c>
      <c r="I61" s="40"/>
      <c r="J61" s="44">
        <f t="shared" si="9"/>
        <v>0</v>
      </c>
      <c r="L61" s="30">
        <f t="shared" si="1"/>
        <v>865</v>
      </c>
    </row>
    <row r="62" spans="1:12" s="5" customFormat="1" ht="23.25" customHeight="1">
      <c r="A62" s="58">
        <v>12</v>
      </c>
      <c r="B62" s="59" t="s">
        <v>36</v>
      </c>
      <c r="C62" s="40">
        <v>1117</v>
      </c>
      <c r="D62" s="40"/>
      <c r="E62" s="40">
        <v>979</v>
      </c>
      <c r="F62" s="44">
        <f t="shared" si="7"/>
        <v>87.645478961504026</v>
      </c>
      <c r="G62" s="40">
        <v>138</v>
      </c>
      <c r="H62" s="44">
        <f t="shared" si="8"/>
        <v>12.354521038495971</v>
      </c>
      <c r="I62" s="40"/>
      <c r="J62" s="44">
        <f t="shared" si="9"/>
        <v>0</v>
      </c>
      <c r="L62" s="30">
        <f t="shared" si="1"/>
        <v>1117</v>
      </c>
    </row>
    <row r="63" spans="1:12" s="5" customFormat="1" ht="23.25" customHeight="1">
      <c r="A63" s="58">
        <v>13</v>
      </c>
      <c r="B63" s="59" t="s">
        <v>37</v>
      </c>
      <c r="C63" s="40">
        <v>1215</v>
      </c>
      <c r="D63" s="40"/>
      <c r="E63" s="40">
        <v>979</v>
      </c>
      <c r="F63" s="44">
        <f t="shared" si="7"/>
        <v>80.576131687242793</v>
      </c>
      <c r="G63" s="40">
        <v>236</v>
      </c>
      <c r="H63" s="44">
        <f t="shared" si="8"/>
        <v>19.4238683127572</v>
      </c>
      <c r="I63" s="40"/>
      <c r="J63" s="44">
        <f t="shared" si="9"/>
        <v>0</v>
      </c>
      <c r="L63" s="30">
        <f t="shared" si="1"/>
        <v>1215</v>
      </c>
    </row>
    <row r="64" spans="1:12" s="5" customFormat="1" ht="23.25" customHeight="1">
      <c r="A64" s="58">
        <v>14</v>
      </c>
      <c r="B64" s="59" t="s">
        <v>38</v>
      </c>
      <c r="C64" s="40">
        <v>1019</v>
      </c>
      <c r="D64" s="40"/>
      <c r="E64" s="40">
        <v>852</v>
      </c>
      <c r="F64" s="44">
        <f t="shared" si="7"/>
        <v>83.611383709519146</v>
      </c>
      <c r="G64" s="40">
        <v>167</v>
      </c>
      <c r="H64" s="44">
        <f t="shared" si="8"/>
        <v>16.388616290480865</v>
      </c>
      <c r="I64" s="40"/>
      <c r="J64" s="44">
        <f t="shared" si="9"/>
        <v>0</v>
      </c>
      <c r="L64" s="30">
        <f t="shared" si="1"/>
        <v>1019</v>
      </c>
    </row>
    <row r="65" spans="1:12" s="5" customFormat="1" ht="23.25" customHeight="1">
      <c r="A65" s="58">
        <v>15</v>
      </c>
      <c r="B65" s="59" t="s">
        <v>57</v>
      </c>
      <c r="C65" s="40">
        <v>1031</v>
      </c>
      <c r="D65" s="40"/>
      <c r="E65" s="40">
        <v>711</v>
      </c>
      <c r="F65" s="44">
        <f t="shared" si="7"/>
        <v>68.962172647914642</v>
      </c>
      <c r="G65" s="40">
        <v>320</v>
      </c>
      <c r="H65" s="44">
        <f t="shared" si="8"/>
        <v>31.037827352085351</v>
      </c>
      <c r="I65" s="40"/>
      <c r="J65" s="44">
        <f t="shared" si="9"/>
        <v>0</v>
      </c>
      <c r="L65" s="30">
        <f t="shared" si="1"/>
        <v>1031</v>
      </c>
    </row>
    <row r="66" spans="1:12" s="5" customFormat="1" ht="23.25" customHeight="1">
      <c r="A66" s="58">
        <v>16</v>
      </c>
      <c r="B66" s="61" t="s">
        <v>39</v>
      </c>
      <c r="C66" s="40">
        <v>2690</v>
      </c>
      <c r="D66" s="40"/>
      <c r="E66" s="40">
        <v>1913</v>
      </c>
      <c r="F66" s="44">
        <f t="shared" si="7"/>
        <v>71.115241635687738</v>
      </c>
      <c r="G66" s="40">
        <v>774</v>
      </c>
      <c r="H66" s="44">
        <f t="shared" si="8"/>
        <v>28.773234200743495</v>
      </c>
      <c r="I66" s="40">
        <v>3</v>
      </c>
      <c r="J66" s="44">
        <f t="shared" si="9"/>
        <v>0.11152416356877325</v>
      </c>
      <c r="L66" s="30">
        <f t="shared" si="1"/>
        <v>2690</v>
      </c>
    </row>
    <row r="67" spans="1:12" s="5" customFormat="1" ht="23.25" customHeight="1">
      <c r="A67" s="58">
        <v>17</v>
      </c>
      <c r="B67" s="61" t="s">
        <v>40</v>
      </c>
      <c r="C67" s="40">
        <v>972</v>
      </c>
      <c r="D67" s="40"/>
      <c r="E67" s="40">
        <v>692</v>
      </c>
      <c r="F67" s="44">
        <f t="shared" si="7"/>
        <v>71.193415637860085</v>
      </c>
      <c r="G67" s="40">
        <v>280</v>
      </c>
      <c r="H67" s="44">
        <f t="shared" si="8"/>
        <v>28.806584362139915</v>
      </c>
      <c r="I67" s="40"/>
      <c r="J67" s="44">
        <f t="shared" si="9"/>
        <v>0</v>
      </c>
      <c r="L67" s="30">
        <f t="shared" si="1"/>
        <v>972</v>
      </c>
    </row>
    <row r="68" spans="1:12" s="5" customFormat="1" ht="23.25" customHeight="1">
      <c r="A68" s="58">
        <v>18</v>
      </c>
      <c r="B68" s="59" t="s">
        <v>41</v>
      </c>
      <c r="C68" s="40">
        <v>1121</v>
      </c>
      <c r="D68" s="40"/>
      <c r="E68" s="40">
        <v>747</v>
      </c>
      <c r="F68" s="44">
        <f t="shared" si="7"/>
        <v>66.636931311329164</v>
      </c>
      <c r="G68" s="40">
        <v>374</v>
      </c>
      <c r="H68" s="44">
        <f t="shared" si="8"/>
        <v>33.363068688670829</v>
      </c>
      <c r="I68" s="40"/>
      <c r="J68" s="44">
        <f t="shared" si="9"/>
        <v>0</v>
      </c>
      <c r="L68" s="30">
        <f t="shared" si="1"/>
        <v>1121</v>
      </c>
    </row>
    <row r="69" spans="1:12" s="5" customFormat="1" ht="23.25" customHeight="1">
      <c r="A69" s="58">
        <v>19</v>
      </c>
      <c r="B69" s="59" t="s">
        <v>42</v>
      </c>
      <c r="C69" s="40">
        <v>859</v>
      </c>
      <c r="D69" s="40"/>
      <c r="E69" s="40">
        <v>615</v>
      </c>
      <c r="F69" s="44">
        <f t="shared" si="7"/>
        <v>71.594877764842835</v>
      </c>
      <c r="G69" s="40">
        <v>244</v>
      </c>
      <c r="H69" s="44">
        <f t="shared" si="8"/>
        <v>28.405122235157162</v>
      </c>
      <c r="I69" s="40"/>
      <c r="J69" s="44">
        <f t="shared" si="9"/>
        <v>0</v>
      </c>
      <c r="L69" s="30">
        <f t="shared" si="1"/>
        <v>859</v>
      </c>
    </row>
    <row r="70" spans="1:12" s="5" customFormat="1" ht="23.25" customHeight="1">
      <c r="A70" s="58">
        <v>20</v>
      </c>
      <c r="B70" s="59" t="s">
        <v>43</v>
      </c>
      <c r="C70" s="40">
        <v>668</v>
      </c>
      <c r="D70" s="40"/>
      <c r="E70" s="40">
        <v>561</v>
      </c>
      <c r="F70" s="44">
        <f t="shared" si="7"/>
        <v>83.982035928143716</v>
      </c>
      <c r="G70" s="40">
        <v>107</v>
      </c>
      <c r="H70" s="44">
        <f t="shared" si="8"/>
        <v>16.017964071856287</v>
      </c>
      <c r="I70" s="40"/>
      <c r="J70" s="44">
        <f t="shared" si="9"/>
        <v>0</v>
      </c>
      <c r="L70" s="30">
        <f t="shared" si="1"/>
        <v>668</v>
      </c>
    </row>
    <row r="71" spans="1:12" s="5" customFormat="1" ht="23.25" customHeight="1">
      <c r="A71" s="58">
        <v>21</v>
      </c>
      <c r="B71" s="59" t="s">
        <v>44</v>
      </c>
      <c r="C71" s="40">
        <v>675</v>
      </c>
      <c r="D71" s="40"/>
      <c r="E71" s="40">
        <v>337</v>
      </c>
      <c r="F71" s="44">
        <f t="shared" si="7"/>
        <v>49.925925925925924</v>
      </c>
      <c r="G71" s="40">
        <v>337</v>
      </c>
      <c r="H71" s="44">
        <f t="shared" si="8"/>
        <v>49.925925925925924</v>
      </c>
      <c r="I71" s="40">
        <v>1</v>
      </c>
      <c r="J71" s="44">
        <f t="shared" si="9"/>
        <v>0.14814814814814814</v>
      </c>
      <c r="L71" s="30">
        <f t="shared" si="1"/>
        <v>675</v>
      </c>
    </row>
    <row r="72" spans="1:12" s="5" customFormat="1" ht="23.25" customHeight="1">
      <c r="A72" s="58">
        <v>22</v>
      </c>
      <c r="B72" s="59" t="s">
        <v>45</v>
      </c>
      <c r="C72" s="40">
        <v>1061</v>
      </c>
      <c r="D72" s="40"/>
      <c r="E72" s="40">
        <v>900</v>
      </c>
      <c r="F72" s="44">
        <f t="shared" si="7"/>
        <v>84.825636192271446</v>
      </c>
      <c r="G72" s="40">
        <v>161</v>
      </c>
      <c r="H72" s="44">
        <f t="shared" si="8"/>
        <v>15.174363807728559</v>
      </c>
      <c r="I72" s="40"/>
      <c r="J72" s="44">
        <f t="shared" si="9"/>
        <v>0</v>
      </c>
      <c r="L72" s="30">
        <f t="shared" si="1"/>
        <v>1061</v>
      </c>
    </row>
    <row r="73" spans="1:12" s="5" customFormat="1" ht="23.25" customHeight="1">
      <c r="A73" s="58">
        <v>23</v>
      </c>
      <c r="B73" s="59" t="s">
        <v>46</v>
      </c>
      <c r="C73" s="40">
        <v>1373</v>
      </c>
      <c r="D73" s="40"/>
      <c r="E73" s="40">
        <v>880</v>
      </c>
      <c r="F73" s="44">
        <f t="shared" si="7"/>
        <v>64.093226511289146</v>
      </c>
      <c r="G73" s="40">
        <v>492</v>
      </c>
      <c r="H73" s="44">
        <f t="shared" si="8"/>
        <v>35.833940276766207</v>
      </c>
      <c r="I73" s="40">
        <v>1</v>
      </c>
      <c r="J73" s="44">
        <f t="shared" si="9"/>
        <v>7.2833211944646759E-2</v>
      </c>
      <c r="L73" s="30">
        <f t="shared" si="1"/>
        <v>1373</v>
      </c>
    </row>
    <row r="74" spans="1:12" s="5" customFormat="1" ht="23.25" customHeight="1">
      <c r="A74" s="58">
        <v>24</v>
      </c>
      <c r="B74" s="59" t="s">
        <v>47</v>
      </c>
      <c r="C74" s="40">
        <v>1651</v>
      </c>
      <c r="D74" s="40"/>
      <c r="E74" s="40">
        <v>1157</v>
      </c>
      <c r="F74" s="44">
        <f t="shared" si="7"/>
        <v>70.078740157480311</v>
      </c>
      <c r="G74" s="40">
        <v>494</v>
      </c>
      <c r="H74" s="44">
        <f t="shared" si="8"/>
        <v>29.921259842519682</v>
      </c>
      <c r="I74" s="40"/>
      <c r="J74" s="44">
        <f t="shared" si="9"/>
        <v>0</v>
      </c>
      <c r="L74" s="30">
        <f t="shared" ref="L74:L128" si="10">E74+G74+I74</f>
        <v>1651</v>
      </c>
    </row>
    <row r="75" spans="1:12" s="5" customFormat="1" ht="23.25" customHeight="1">
      <c r="A75" s="58">
        <v>25</v>
      </c>
      <c r="B75" s="59" t="s">
        <v>48</v>
      </c>
      <c r="C75" s="40">
        <v>1524</v>
      </c>
      <c r="D75" s="40"/>
      <c r="E75" s="40">
        <v>1002</v>
      </c>
      <c r="F75" s="44">
        <f t="shared" si="7"/>
        <v>65.748031496062993</v>
      </c>
      <c r="G75" s="40">
        <v>522</v>
      </c>
      <c r="H75" s="44">
        <f t="shared" si="8"/>
        <v>34.251968503937007</v>
      </c>
      <c r="I75" s="40"/>
      <c r="J75" s="44">
        <f t="shared" si="9"/>
        <v>0</v>
      </c>
      <c r="L75" s="30">
        <f t="shared" si="10"/>
        <v>1524</v>
      </c>
    </row>
    <row r="76" spans="1:12" s="5" customFormat="1" ht="23.25" customHeight="1">
      <c r="A76" s="58">
        <v>26</v>
      </c>
      <c r="B76" s="59" t="s">
        <v>50</v>
      </c>
      <c r="C76" s="40">
        <v>1303</v>
      </c>
      <c r="D76" s="40"/>
      <c r="E76" s="40">
        <v>846</v>
      </c>
      <c r="F76" s="44">
        <f t="shared" si="7"/>
        <v>64.927091327705298</v>
      </c>
      <c r="G76" s="40">
        <v>453</v>
      </c>
      <c r="H76" s="44">
        <f t="shared" si="8"/>
        <v>34.765924788948581</v>
      </c>
      <c r="I76" s="40">
        <v>4</v>
      </c>
      <c r="J76" s="44">
        <f t="shared" si="9"/>
        <v>0.30698388334612436</v>
      </c>
      <c r="L76" s="30">
        <f t="shared" si="10"/>
        <v>1303</v>
      </c>
    </row>
    <row r="77" spans="1:12" s="5" customFormat="1" ht="23.25" customHeight="1">
      <c r="A77" s="58">
        <v>27</v>
      </c>
      <c r="B77" s="59" t="s">
        <v>52</v>
      </c>
      <c r="C77" s="40">
        <v>2665</v>
      </c>
      <c r="D77" s="40"/>
      <c r="E77" s="40">
        <v>2502</v>
      </c>
      <c r="F77" s="44">
        <f t="shared" si="7"/>
        <v>93.883677298311454</v>
      </c>
      <c r="G77" s="40">
        <v>163</v>
      </c>
      <c r="H77" s="44">
        <f t="shared" si="8"/>
        <v>6.1163227016885555</v>
      </c>
      <c r="I77" s="40"/>
      <c r="J77" s="44">
        <f t="shared" si="9"/>
        <v>0</v>
      </c>
      <c r="L77" s="30">
        <f t="shared" si="10"/>
        <v>2665</v>
      </c>
    </row>
    <row r="78" spans="1:12" s="5" customFormat="1" ht="23.25" customHeight="1">
      <c r="A78" s="58">
        <v>28</v>
      </c>
      <c r="B78" s="59" t="s">
        <v>53</v>
      </c>
      <c r="C78" s="40">
        <v>2633</v>
      </c>
      <c r="D78" s="40"/>
      <c r="E78" s="40">
        <v>1978</v>
      </c>
      <c r="F78" s="44">
        <f t="shared" si="7"/>
        <v>75.123433345993163</v>
      </c>
      <c r="G78" s="40">
        <v>655</v>
      </c>
      <c r="H78" s="44">
        <f t="shared" si="8"/>
        <v>24.876566654006837</v>
      </c>
      <c r="I78" s="40"/>
      <c r="J78" s="44">
        <f t="shared" si="9"/>
        <v>0</v>
      </c>
      <c r="L78" s="30">
        <f t="shared" si="10"/>
        <v>2633</v>
      </c>
    </row>
    <row r="79" spans="1:12" s="5" customFormat="1" ht="23.25" customHeight="1">
      <c r="A79" s="58">
        <v>29</v>
      </c>
      <c r="B79" s="59" t="s">
        <v>54</v>
      </c>
      <c r="C79" s="40">
        <v>1871</v>
      </c>
      <c r="D79" s="40"/>
      <c r="E79" s="40">
        <v>1871</v>
      </c>
      <c r="F79" s="44">
        <f t="shared" si="7"/>
        <v>100</v>
      </c>
      <c r="G79" s="40"/>
      <c r="H79" s="44">
        <f t="shared" si="8"/>
        <v>0</v>
      </c>
      <c r="I79" s="40"/>
      <c r="J79" s="44">
        <f t="shared" si="9"/>
        <v>0</v>
      </c>
      <c r="L79" s="30">
        <f t="shared" si="10"/>
        <v>1871</v>
      </c>
    </row>
    <row r="80" spans="1:12" s="5" customFormat="1" ht="23.25" customHeight="1">
      <c r="A80" s="58">
        <v>30</v>
      </c>
      <c r="B80" s="59" t="s">
        <v>58</v>
      </c>
      <c r="C80" s="40">
        <v>1925</v>
      </c>
      <c r="D80" s="40"/>
      <c r="E80" s="40">
        <v>1577</v>
      </c>
      <c r="F80" s="44">
        <f t="shared" si="7"/>
        <v>81.922077922077918</v>
      </c>
      <c r="G80" s="40">
        <v>348</v>
      </c>
      <c r="H80" s="44">
        <f t="shared" si="8"/>
        <v>18.077922077922079</v>
      </c>
      <c r="I80" s="40"/>
      <c r="J80" s="44">
        <f t="shared" si="9"/>
        <v>0</v>
      </c>
      <c r="L80" s="30">
        <f t="shared" si="10"/>
        <v>1925</v>
      </c>
    </row>
    <row r="81" spans="1:12" s="5" customFormat="1" ht="23.25" customHeight="1">
      <c r="A81" s="58">
        <v>31</v>
      </c>
      <c r="B81" s="60" t="s">
        <v>55</v>
      </c>
      <c r="C81" s="40">
        <v>1896</v>
      </c>
      <c r="D81" s="40"/>
      <c r="E81" s="40">
        <v>1251</v>
      </c>
      <c r="F81" s="44">
        <f t="shared" si="7"/>
        <v>65.98101265822784</v>
      </c>
      <c r="G81" s="40">
        <v>644</v>
      </c>
      <c r="H81" s="44">
        <f t="shared" si="8"/>
        <v>33.966244725738392</v>
      </c>
      <c r="I81" s="40">
        <v>1</v>
      </c>
      <c r="J81" s="44">
        <f t="shared" si="9"/>
        <v>5.2742616033755269E-2</v>
      </c>
      <c r="L81" s="30">
        <f t="shared" si="10"/>
        <v>1896</v>
      </c>
    </row>
    <row r="82" spans="1:12" s="5" customFormat="1" ht="23.25" customHeight="1">
      <c r="A82" s="58">
        <v>32</v>
      </c>
      <c r="B82" s="62" t="s">
        <v>56</v>
      </c>
      <c r="C82" s="40">
        <v>2321</v>
      </c>
      <c r="D82" s="40"/>
      <c r="E82" s="40">
        <v>1952</v>
      </c>
      <c r="F82" s="44">
        <f t="shared" si="7"/>
        <v>84.101680310211108</v>
      </c>
      <c r="G82" s="40">
        <v>369</v>
      </c>
      <c r="H82" s="44">
        <f t="shared" si="8"/>
        <v>15.898319689788883</v>
      </c>
      <c r="I82" s="40"/>
      <c r="J82" s="44">
        <f t="shared" si="9"/>
        <v>0</v>
      </c>
      <c r="L82" s="30">
        <f t="shared" si="10"/>
        <v>2321</v>
      </c>
    </row>
    <row r="83" spans="1:12" s="30" customFormat="1" ht="23.25" customHeight="1">
      <c r="A83" s="209" t="s">
        <v>156</v>
      </c>
      <c r="B83" s="210"/>
      <c r="C83" s="45">
        <f>SUM(C84:C87)</f>
        <v>346</v>
      </c>
      <c r="D83" s="45">
        <f t="shared" ref="D83" si="11">SUM(D84:D87)</f>
        <v>0</v>
      </c>
      <c r="E83" s="45">
        <f t="shared" ref="E83" si="12">SUM(E84:E87)</f>
        <v>302</v>
      </c>
      <c r="F83" s="46">
        <f t="shared" si="7"/>
        <v>87.283236994219649</v>
      </c>
      <c r="G83" s="45">
        <f t="shared" ref="G83" si="13">SUM(G84:G87)</f>
        <v>43</v>
      </c>
      <c r="H83" s="46">
        <f t="shared" si="8"/>
        <v>12.427745664739884</v>
      </c>
      <c r="I83" s="45">
        <f t="shared" ref="I83" si="14">SUM(I84:I87)</f>
        <v>1</v>
      </c>
      <c r="J83" s="46">
        <f t="shared" si="9"/>
        <v>0.28901734104046245</v>
      </c>
      <c r="L83" s="39">
        <f t="shared" si="10"/>
        <v>346</v>
      </c>
    </row>
    <row r="84" spans="1:12" s="5" customFormat="1" ht="23.25" customHeight="1">
      <c r="A84" s="58">
        <v>33</v>
      </c>
      <c r="B84" s="59" t="s">
        <v>62</v>
      </c>
      <c r="C84" s="40"/>
      <c r="D84" s="40"/>
      <c r="E84" s="40"/>
      <c r="F84" s="44" t="e">
        <f t="shared" si="7"/>
        <v>#DIV/0!</v>
      </c>
      <c r="G84" s="40"/>
      <c r="H84" s="44" t="e">
        <f t="shared" si="8"/>
        <v>#DIV/0!</v>
      </c>
      <c r="I84" s="40"/>
      <c r="J84" s="44" t="e">
        <f t="shared" si="9"/>
        <v>#DIV/0!</v>
      </c>
      <c r="L84" s="39">
        <f t="shared" si="10"/>
        <v>0</v>
      </c>
    </row>
    <row r="85" spans="1:12" s="5" customFormat="1" ht="23.25" customHeight="1">
      <c r="A85" s="58">
        <v>34</v>
      </c>
      <c r="B85" s="59" t="s">
        <v>61</v>
      </c>
      <c r="C85" s="40"/>
      <c r="D85" s="40"/>
      <c r="E85" s="40"/>
      <c r="F85" s="44" t="e">
        <f t="shared" si="7"/>
        <v>#DIV/0!</v>
      </c>
      <c r="G85" s="40"/>
      <c r="H85" s="44" t="e">
        <f t="shared" si="8"/>
        <v>#DIV/0!</v>
      </c>
      <c r="I85" s="40"/>
      <c r="J85" s="44" t="e">
        <f t="shared" si="9"/>
        <v>#DIV/0!</v>
      </c>
      <c r="L85" s="39">
        <f t="shared" si="10"/>
        <v>0</v>
      </c>
    </row>
    <row r="86" spans="1:12" s="5" customFormat="1" ht="23.25" customHeight="1">
      <c r="A86" s="58">
        <v>35</v>
      </c>
      <c r="B86" s="59" t="s">
        <v>60</v>
      </c>
      <c r="C86" s="40">
        <v>153</v>
      </c>
      <c r="D86" s="40"/>
      <c r="E86" s="40">
        <v>125</v>
      </c>
      <c r="F86" s="44">
        <f t="shared" si="7"/>
        <v>81.699346405228752</v>
      </c>
      <c r="G86" s="40">
        <v>28</v>
      </c>
      <c r="H86" s="44">
        <f t="shared" si="8"/>
        <v>18.300653594771241</v>
      </c>
      <c r="I86" s="40"/>
      <c r="J86" s="44">
        <f t="shared" si="9"/>
        <v>0</v>
      </c>
      <c r="L86" s="39">
        <f t="shared" si="10"/>
        <v>153</v>
      </c>
    </row>
    <row r="87" spans="1:12" s="5" customFormat="1" ht="23.25" customHeight="1">
      <c r="A87" s="42">
        <v>36</v>
      </c>
      <c r="B87" s="59" t="s">
        <v>59</v>
      </c>
      <c r="C87" s="40">
        <v>193</v>
      </c>
      <c r="D87" s="40"/>
      <c r="E87" s="40">
        <v>177</v>
      </c>
      <c r="F87" s="44">
        <f t="shared" si="7"/>
        <v>91.709844559585491</v>
      </c>
      <c r="G87" s="40">
        <v>15</v>
      </c>
      <c r="H87" s="44">
        <f t="shared" si="8"/>
        <v>7.7720207253886011</v>
      </c>
      <c r="I87" s="40">
        <v>1</v>
      </c>
      <c r="J87" s="44">
        <f t="shared" si="9"/>
        <v>0.5181347150259068</v>
      </c>
      <c r="L87" s="39">
        <f t="shared" si="10"/>
        <v>193</v>
      </c>
    </row>
    <row r="88" spans="1:12" s="5" customFormat="1" ht="21.75" customHeight="1">
      <c r="A88" s="217" t="s">
        <v>75</v>
      </c>
      <c r="B88" s="220" t="s">
        <v>18</v>
      </c>
      <c r="C88" s="218" t="s">
        <v>76</v>
      </c>
      <c r="D88" s="8"/>
      <c r="E88" s="229" t="s">
        <v>4</v>
      </c>
      <c r="F88" s="229"/>
      <c r="G88" s="229"/>
      <c r="H88" s="229"/>
      <c r="I88" s="229"/>
      <c r="J88" s="229"/>
      <c r="L88" s="30"/>
    </row>
    <row r="89" spans="1:12" s="5" customFormat="1" ht="21.75" customHeight="1">
      <c r="A89" s="218"/>
      <c r="B89" s="221"/>
      <c r="C89" s="218"/>
      <c r="D89" s="8"/>
      <c r="E89" s="230" t="s">
        <v>78</v>
      </c>
      <c r="F89" s="230"/>
      <c r="G89" s="230" t="s">
        <v>79</v>
      </c>
      <c r="H89" s="230"/>
      <c r="I89" s="230" t="s">
        <v>80</v>
      </c>
      <c r="J89" s="230"/>
      <c r="L89" s="30"/>
    </row>
    <row r="90" spans="1:12" s="5" customFormat="1" ht="21.75" customHeight="1">
      <c r="A90" s="219"/>
      <c r="B90" s="222"/>
      <c r="C90" s="219"/>
      <c r="D90" s="8"/>
      <c r="E90" s="6" t="s">
        <v>81</v>
      </c>
      <c r="F90" s="6" t="s">
        <v>82</v>
      </c>
      <c r="G90" s="6" t="s">
        <v>81</v>
      </c>
      <c r="H90" s="6" t="s">
        <v>82</v>
      </c>
      <c r="I90" s="6" t="s">
        <v>81</v>
      </c>
      <c r="J90" s="6" t="s">
        <v>82</v>
      </c>
      <c r="L90" s="30"/>
    </row>
    <row r="91" spans="1:12" s="5" customFormat="1" ht="21.75" customHeight="1">
      <c r="A91" s="215" t="s">
        <v>20</v>
      </c>
      <c r="B91" s="216"/>
      <c r="C91" s="47">
        <f>SUM(C92:C123)</f>
        <v>44853</v>
      </c>
      <c r="D91" s="47">
        <f t="shared" ref="D91:E91" si="15">SUM(D92:D123)</f>
        <v>0</v>
      </c>
      <c r="E91" s="47">
        <f t="shared" si="15"/>
        <v>31122</v>
      </c>
      <c r="F91" s="49">
        <f>E91/C91%</f>
        <v>69.386663099458232</v>
      </c>
      <c r="G91" s="50">
        <f>SUM(G92:G123)</f>
        <v>13629</v>
      </c>
      <c r="H91" s="49">
        <f>G91/C91%</f>
        <v>30.385927362718213</v>
      </c>
      <c r="I91" s="50">
        <f>SUM(I92:I123)</f>
        <v>102</v>
      </c>
      <c r="J91" s="49">
        <f>I91/C91%</f>
        <v>0.22740953782355697</v>
      </c>
      <c r="L91" s="30">
        <f t="shared" si="10"/>
        <v>44853</v>
      </c>
    </row>
    <row r="92" spans="1:12" s="5" customFormat="1" ht="18.75" customHeight="1">
      <c r="A92" s="69">
        <v>1</v>
      </c>
      <c r="B92" s="70" t="s">
        <v>25</v>
      </c>
      <c r="C92" s="40">
        <v>1028</v>
      </c>
      <c r="D92" s="68"/>
      <c r="E92" s="40">
        <v>1028</v>
      </c>
      <c r="F92" s="44">
        <f>E92/C92%</f>
        <v>100</v>
      </c>
      <c r="G92" s="40"/>
      <c r="H92" s="44">
        <f>G92/C92%</f>
        <v>0</v>
      </c>
      <c r="I92" s="40"/>
      <c r="J92" s="44">
        <f>I92/C92%</f>
        <v>0</v>
      </c>
      <c r="L92" s="30">
        <f t="shared" si="10"/>
        <v>1028</v>
      </c>
    </row>
    <row r="93" spans="1:12" s="5" customFormat="1" ht="18.75" customHeight="1">
      <c r="A93" s="69">
        <v>2</v>
      </c>
      <c r="B93" s="70" t="s">
        <v>26</v>
      </c>
      <c r="C93" s="40">
        <v>1501</v>
      </c>
      <c r="D93" s="68"/>
      <c r="E93" s="40">
        <v>1009</v>
      </c>
      <c r="F93" s="44">
        <f t="shared" ref="F93:F128" si="16">E93/C93%</f>
        <v>67.221852098600934</v>
      </c>
      <c r="G93" s="40">
        <v>492</v>
      </c>
      <c r="H93" s="44">
        <f t="shared" ref="H93:H128" si="17">G93/C93%</f>
        <v>32.778147901399066</v>
      </c>
      <c r="I93" s="40"/>
      <c r="J93" s="44">
        <f t="shared" ref="J93:J128" si="18">I93/C93%</f>
        <v>0</v>
      </c>
      <c r="L93" s="30">
        <f t="shared" si="10"/>
        <v>1501</v>
      </c>
    </row>
    <row r="94" spans="1:12" s="5" customFormat="1" ht="18.75" customHeight="1">
      <c r="A94" s="69">
        <v>3</v>
      </c>
      <c r="B94" s="70" t="s">
        <v>27</v>
      </c>
      <c r="C94" s="71">
        <f>E94+G94+I94</f>
        <v>1175</v>
      </c>
      <c r="D94" s="68"/>
      <c r="E94" s="40">
        <v>463</v>
      </c>
      <c r="F94" s="44">
        <f t="shared" si="16"/>
        <v>39.404255319148938</v>
      </c>
      <c r="G94" s="40">
        <v>691</v>
      </c>
      <c r="H94" s="44">
        <f t="shared" si="17"/>
        <v>58.808510638297875</v>
      </c>
      <c r="I94" s="40">
        <v>21</v>
      </c>
      <c r="J94" s="44">
        <f t="shared" si="18"/>
        <v>1.7872340425531914</v>
      </c>
      <c r="L94" s="30">
        <f t="shared" si="10"/>
        <v>1175</v>
      </c>
    </row>
    <row r="95" spans="1:12" s="5" customFormat="1" ht="18.75" customHeight="1">
      <c r="A95" s="69">
        <v>4</v>
      </c>
      <c r="B95" s="70" t="s">
        <v>28</v>
      </c>
      <c r="C95" s="40">
        <v>1029</v>
      </c>
      <c r="D95" s="68"/>
      <c r="E95" s="40">
        <v>559</v>
      </c>
      <c r="F95" s="44">
        <f t="shared" si="16"/>
        <v>54.32458697764821</v>
      </c>
      <c r="G95" s="40">
        <v>455</v>
      </c>
      <c r="H95" s="44">
        <f t="shared" si="17"/>
        <v>44.217687074829932</v>
      </c>
      <c r="I95" s="40">
        <v>15</v>
      </c>
      <c r="J95" s="44">
        <f t="shared" si="18"/>
        <v>1.457725947521866</v>
      </c>
      <c r="L95" s="30">
        <f t="shared" si="10"/>
        <v>1029</v>
      </c>
    </row>
    <row r="96" spans="1:12" s="5" customFormat="1" ht="18.75" customHeight="1">
      <c r="A96" s="69">
        <v>5</v>
      </c>
      <c r="B96" s="72" t="s">
        <v>29</v>
      </c>
      <c r="C96" s="40">
        <v>1051</v>
      </c>
      <c r="D96" s="40"/>
      <c r="E96" s="40">
        <v>685</v>
      </c>
      <c r="F96" s="44">
        <f t="shared" si="16"/>
        <v>65.176022835394861</v>
      </c>
      <c r="G96" s="40">
        <v>366</v>
      </c>
      <c r="H96" s="44">
        <f t="shared" si="17"/>
        <v>34.823977164605139</v>
      </c>
      <c r="I96" s="40"/>
      <c r="J96" s="44">
        <f t="shared" si="18"/>
        <v>0</v>
      </c>
      <c r="L96" s="30">
        <f t="shared" si="10"/>
        <v>1051</v>
      </c>
    </row>
    <row r="97" spans="1:12" s="5" customFormat="1" ht="18.75" customHeight="1">
      <c r="A97" s="69">
        <v>6</v>
      </c>
      <c r="B97" s="70" t="s">
        <v>30</v>
      </c>
      <c r="C97" s="40">
        <v>1355</v>
      </c>
      <c r="D97" s="68"/>
      <c r="E97" s="40">
        <v>831</v>
      </c>
      <c r="F97" s="44">
        <f t="shared" si="16"/>
        <v>61.328413284132836</v>
      </c>
      <c r="G97" s="40">
        <v>524</v>
      </c>
      <c r="H97" s="44">
        <f t="shared" si="17"/>
        <v>38.671586715867157</v>
      </c>
      <c r="I97" s="40"/>
      <c r="J97" s="44">
        <f t="shared" si="18"/>
        <v>0</v>
      </c>
      <c r="L97" s="30">
        <f t="shared" si="10"/>
        <v>1355</v>
      </c>
    </row>
    <row r="98" spans="1:12" s="5" customFormat="1" ht="18.75" customHeight="1">
      <c r="A98" s="69">
        <v>7</v>
      </c>
      <c r="B98" s="70" t="s">
        <v>31</v>
      </c>
      <c r="C98" s="40">
        <v>1752</v>
      </c>
      <c r="D98" s="68"/>
      <c r="E98" s="40">
        <v>1263</v>
      </c>
      <c r="F98" s="44">
        <f t="shared" si="16"/>
        <v>72.089041095890408</v>
      </c>
      <c r="G98" s="40">
        <v>489</v>
      </c>
      <c r="H98" s="44">
        <f t="shared" si="17"/>
        <v>27.910958904109588</v>
      </c>
      <c r="I98" s="40"/>
      <c r="J98" s="44">
        <f t="shared" si="18"/>
        <v>0</v>
      </c>
      <c r="L98" s="30">
        <f t="shared" si="10"/>
        <v>1752</v>
      </c>
    </row>
    <row r="99" spans="1:12" s="5" customFormat="1" ht="18.75" customHeight="1">
      <c r="A99" s="69">
        <v>8</v>
      </c>
      <c r="B99" s="70" t="s">
        <v>32</v>
      </c>
      <c r="C99" s="40">
        <v>1095</v>
      </c>
      <c r="D99" s="68"/>
      <c r="E99" s="40">
        <v>798</v>
      </c>
      <c r="F99" s="44">
        <f t="shared" si="16"/>
        <v>72.876712328767127</v>
      </c>
      <c r="G99" s="40">
        <v>293</v>
      </c>
      <c r="H99" s="44">
        <f t="shared" si="17"/>
        <v>26.75799086757991</v>
      </c>
      <c r="I99" s="40">
        <v>4</v>
      </c>
      <c r="J99" s="44">
        <f t="shared" si="18"/>
        <v>0.36529680365296807</v>
      </c>
      <c r="L99" s="30">
        <f t="shared" si="10"/>
        <v>1095</v>
      </c>
    </row>
    <row r="100" spans="1:12" s="5" customFormat="1" ht="18.75" customHeight="1">
      <c r="A100" s="69">
        <v>9</v>
      </c>
      <c r="B100" s="70" t="s">
        <v>33</v>
      </c>
      <c r="C100" s="43">
        <v>912</v>
      </c>
      <c r="D100" s="43"/>
      <c r="E100" s="43">
        <v>597</v>
      </c>
      <c r="F100" s="44">
        <f t="shared" si="16"/>
        <v>65.46052631578948</v>
      </c>
      <c r="G100" s="43">
        <v>314</v>
      </c>
      <c r="H100" s="44">
        <f t="shared" si="17"/>
        <v>34.429824561403514</v>
      </c>
      <c r="I100" s="40">
        <v>1</v>
      </c>
      <c r="J100" s="44">
        <f t="shared" si="18"/>
        <v>0.10964912280701755</v>
      </c>
      <c r="L100" s="30">
        <f t="shared" si="10"/>
        <v>912</v>
      </c>
    </row>
    <row r="101" spans="1:12" s="5" customFormat="1" ht="18.75" customHeight="1">
      <c r="A101" s="69">
        <v>10</v>
      </c>
      <c r="B101" s="70" t="s">
        <v>34</v>
      </c>
      <c r="C101" s="40">
        <v>1500</v>
      </c>
      <c r="D101" s="68"/>
      <c r="E101" s="40">
        <v>1223</v>
      </c>
      <c r="F101" s="44">
        <f t="shared" si="16"/>
        <v>81.533333333333331</v>
      </c>
      <c r="G101" s="40">
        <v>275</v>
      </c>
      <c r="H101" s="44">
        <f t="shared" si="17"/>
        <v>18.333333333333332</v>
      </c>
      <c r="I101" s="40">
        <v>2</v>
      </c>
      <c r="J101" s="44">
        <f t="shared" si="18"/>
        <v>0.13333333333333333</v>
      </c>
      <c r="L101" s="30">
        <f t="shared" si="10"/>
        <v>1500</v>
      </c>
    </row>
    <row r="102" spans="1:12" s="5" customFormat="1" ht="18.75" customHeight="1">
      <c r="A102" s="69">
        <v>11</v>
      </c>
      <c r="B102" s="70" t="s">
        <v>35</v>
      </c>
      <c r="C102" s="40">
        <v>865</v>
      </c>
      <c r="D102" s="40"/>
      <c r="E102" s="40">
        <v>608</v>
      </c>
      <c r="F102" s="44">
        <f t="shared" si="16"/>
        <v>70.289017341040463</v>
      </c>
      <c r="G102" s="40">
        <v>257</v>
      </c>
      <c r="H102" s="44">
        <f t="shared" si="17"/>
        <v>29.710982658959537</v>
      </c>
      <c r="I102" s="40">
        <v>0</v>
      </c>
      <c r="J102" s="44">
        <f t="shared" si="18"/>
        <v>0</v>
      </c>
      <c r="L102" s="30">
        <f t="shared" si="10"/>
        <v>865</v>
      </c>
    </row>
    <row r="103" spans="1:12" s="5" customFormat="1" ht="18.75" customHeight="1">
      <c r="A103" s="69">
        <v>12</v>
      </c>
      <c r="B103" s="70" t="s">
        <v>36</v>
      </c>
      <c r="C103" s="40">
        <v>1117</v>
      </c>
      <c r="D103" s="68"/>
      <c r="E103" s="40">
        <v>884</v>
      </c>
      <c r="F103" s="44">
        <f t="shared" si="16"/>
        <v>79.14055505819158</v>
      </c>
      <c r="G103" s="40">
        <v>233</v>
      </c>
      <c r="H103" s="44">
        <f t="shared" si="17"/>
        <v>20.859444941808416</v>
      </c>
      <c r="I103" s="40">
        <v>0</v>
      </c>
      <c r="J103" s="44">
        <f t="shared" si="18"/>
        <v>0</v>
      </c>
      <c r="L103" s="30">
        <f t="shared" si="10"/>
        <v>1117</v>
      </c>
    </row>
    <row r="104" spans="1:12" s="5" customFormat="1" ht="18.75" customHeight="1">
      <c r="A104" s="69">
        <v>13</v>
      </c>
      <c r="B104" s="70" t="s">
        <v>37</v>
      </c>
      <c r="C104" s="40">
        <v>1215</v>
      </c>
      <c r="D104" s="68"/>
      <c r="E104" s="40">
        <v>907</v>
      </c>
      <c r="F104" s="44">
        <f t="shared" si="16"/>
        <v>74.650205761316869</v>
      </c>
      <c r="G104" s="40">
        <v>308</v>
      </c>
      <c r="H104" s="44">
        <f t="shared" si="17"/>
        <v>25.349794238683128</v>
      </c>
      <c r="I104" s="40"/>
      <c r="J104" s="44">
        <f t="shared" si="18"/>
        <v>0</v>
      </c>
      <c r="L104" s="30">
        <f t="shared" si="10"/>
        <v>1215</v>
      </c>
    </row>
    <row r="105" spans="1:12" s="5" customFormat="1" ht="18.75" customHeight="1">
      <c r="A105" s="69">
        <v>14</v>
      </c>
      <c r="B105" s="70" t="s">
        <v>38</v>
      </c>
      <c r="C105" s="40">
        <v>1019</v>
      </c>
      <c r="D105" s="68"/>
      <c r="E105" s="40">
        <v>799</v>
      </c>
      <c r="F105" s="44">
        <f t="shared" si="16"/>
        <v>78.410206084396478</v>
      </c>
      <c r="G105" s="40">
        <v>220</v>
      </c>
      <c r="H105" s="44">
        <f t="shared" si="17"/>
        <v>21.589793915603533</v>
      </c>
      <c r="I105" s="40">
        <v>0</v>
      </c>
      <c r="J105" s="44">
        <f t="shared" si="18"/>
        <v>0</v>
      </c>
      <c r="L105" s="30">
        <f t="shared" si="10"/>
        <v>1019</v>
      </c>
    </row>
    <row r="106" spans="1:12" s="5" customFormat="1" ht="18.75" customHeight="1">
      <c r="A106" s="69">
        <v>15</v>
      </c>
      <c r="B106" s="70" t="s">
        <v>57</v>
      </c>
      <c r="C106" s="40">
        <v>1031</v>
      </c>
      <c r="D106" s="68"/>
      <c r="E106" s="40">
        <v>670</v>
      </c>
      <c r="F106" s="44">
        <f t="shared" si="16"/>
        <v>64.985451018428705</v>
      </c>
      <c r="G106" s="40">
        <v>361</v>
      </c>
      <c r="H106" s="44">
        <f t="shared" si="17"/>
        <v>35.014548981571288</v>
      </c>
      <c r="I106" s="40"/>
      <c r="J106" s="44">
        <f t="shared" si="18"/>
        <v>0</v>
      </c>
      <c r="L106" s="30">
        <f t="shared" si="10"/>
        <v>1031</v>
      </c>
    </row>
    <row r="107" spans="1:12" s="5" customFormat="1" ht="18.75" customHeight="1">
      <c r="A107" s="69">
        <v>16</v>
      </c>
      <c r="B107" s="73" t="s">
        <v>39</v>
      </c>
      <c r="C107" s="40">
        <v>2690</v>
      </c>
      <c r="D107" s="68"/>
      <c r="E107" s="40">
        <v>1916</v>
      </c>
      <c r="F107" s="44">
        <f t="shared" si="16"/>
        <v>71.226765799256512</v>
      </c>
      <c r="G107" s="40">
        <v>771</v>
      </c>
      <c r="H107" s="44">
        <f t="shared" si="17"/>
        <v>28.661710037174721</v>
      </c>
      <c r="I107" s="40">
        <v>3</v>
      </c>
      <c r="J107" s="44">
        <f t="shared" si="18"/>
        <v>0.11152416356877325</v>
      </c>
      <c r="L107" s="30">
        <f t="shared" si="10"/>
        <v>2690</v>
      </c>
    </row>
    <row r="108" spans="1:12" s="5" customFormat="1" ht="18.75" customHeight="1">
      <c r="A108" s="69">
        <v>17</v>
      </c>
      <c r="B108" s="73" t="s">
        <v>40</v>
      </c>
      <c r="C108" s="40">
        <v>972</v>
      </c>
      <c r="D108" s="68"/>
      <c r="E108" s="40">
        <v>585</v>
      </c>
      <c r="F108" s="44">
        <f t="shared" si="16"/>
        <v>60.185185185185183</v>
      </c>
      <c r="G108" s="40">
        <v>387</v>
      </c>
      <c r="H108" s="44">
        <f t="shared" si="17"/>
        <v>39.81481481481481</v>
      </c>
      <c r="I108" s="40"/>
      <c r="J108" s="44">
        <f t="shared" si="18"/>
        <v>0</v>
      </c>
      <c r="L108" s="30">
        <f t="shared" si="10"/>
        <v>972</v>
      </c>
    </row>
    <row r="109" spans="1:12" s="5" customFormat="1" ht="18.75" customHeight="1">
      <c r="A109" s="69">
        <v>18</v>
      </c>
      <c r="B109" s="70" t="s">
        <v>41</v>
      </c>
      <c r="C109" s="40">
        <v>1121</v>
      </c>
      <c r="D109" s="68"/>
      <c r="E109" s="40">
        <v>668</v>
      </c>
      <c r="F109" s="44">
        <f t="shared" si="16"/>
        <v>59.589652096342547</v>
      </c>
      <c r="G109" s="40">
        <v>453</v>
      </c>
      <c r="H109" s="44">
        <f t="shared" si="17"/>
        <v>40.410347903657446</v>
      </c>
      <c r="I109" s="40"/>
      <c r="J109" s="44">
        <f t="shared" si="18"/>
        <v>0</v>
      </c>
      <c r="L109" s="30">
        <f t="shared" si="10"/>
        <v>1121</v>
      </c>
    </row>
    <row r="110" spans="1:12" s="5" customFormat="1" ht="18.75" customHeight="1">
      <c r="A110" s="69">
        <v>19</v>
      </c>
      <c r="B110" s="70" t="s">
        <v>42</v>
      </c>
      <c r="C110" s="40">
        <v>859</v>
      </c>
      <c r="D110" s="68"/>
      <c r="E110" s="40">
        <v>578</v>
      </c>
      <c r="F110" s="44">
        <f t="shared" si="16"/>
        <v>67.287543655413273</v>
      </c>
      <c r="G110" s="40">
        <v>281</v>
      </c>
      <c r="H110" s="44">
        <f t="shared" si="17"/>
        <v>32.712456344586727</v>
      </c>
      <c r="I110" s="40"/>
      <c r="J110" s="44">
        <f t="shared" si="18"/>
        <v>0</v>
      </c>
      <c r="L110" s="30">
        <f t="shared" si="10"/>
        <v>859</v>
      </c>
    </row>
    <row r="111" spans="1:12" s="5" customFormat="1" ht="18.75" customHeight="1">
      <c r="A111" s="69">
        <v>20</v>
      </c>
      <c r="B111" s="70" t="s">
        <v>43</v>
      </c>
      <c r="C111" s="67">
        <v>668</v>
      </c>
      <c r="D111" s="68"/>
      <c r="E111" s="67">
        <v>473</v>
      </c>
      <c r="F111" s="44">
        <f t="shared" si="16"/>
        <v>70.808383233532936</v>
      </c>
      <c r="G111" s="67">
        <v>195</v>
      </c>
      <c r="H111" s="44">
        <f t="shared" si="17"/>
        <v>29.191616766467067</v>
      </c>
      <c r="I111" s="40"/>
      <c r="J111" s="44">
        <f t="shared" si="18"/>
        <v>0</v>
      </c>
      <c r="L111" s="30">
        <f t="shared" si="10"/>
        <v>668</v>
      </c>
    </row>
    <row r="112" spans="1:12" s="5" customFormat="1" ht="18.75" customHeight="1">
      <c r="A112" s="69">
        <v>21</v>
      </c>
      <c r="B112" s="70" t="s">
        <v>44</v>
      </c>
      <c r="C112" s="67">
        <v>675</v>
      </c>
      <c r="D112" s="68"/>
      <c r="E112" s="67">
        <v>325</v>
      </c>
      <c r="F112" s="44">
        <f t="shared" si="16"/>
        <v>48.148148148148145</v>
      </c>
      <c r="G112" s="67">
        <v>341</v>
      </c>
      <c r="H112" s="44">
        <f t="shared" si="17"/>
        <v>50.518518518518519</v>
      </c>
      <c r="I112" s="67">
        <v>9</v>
      </c>
      <c r="J112" s="44">
        <f t="shared" si="18"/>
        <v>1.3333333333333333</v>
      </c>
      <c r="L112" s="30">
        <f t="shared" si="10"/>
        <v>675</v>
      </c>
    </row>
    <row r="113" spans="1:12" s="5" customFormat="1" ht="18.75" customHeight="1">
      <c r="A113" s="69">
        <v>22</v>
      </c>
      <c r="B113" s="70" t="s">
        <v>45</v>
      </c>
      <c r="C113" s="40">
        <v>1061</v>
      </c>
      <c r="D113" s="68"/>
      <c r="E113" s="40">
        <v>847</v>
      </c>
      <c r="F113" s="44">
        <f t="shared" si="16"/>
        <v>79.830348727615458</v>
      </c>
      <c r="G113" s="40">
        <v>214</v>
      </c>
      <c r="H113" s="44">
        <f t="shared" si="17"/>
        <v>20.169651272384545</v>
      </c>
      <c r="I113" s="40">
        <v>0</v>
      </c>
      <c r="J113" s="44">
        <f t="shared" si="18"/>
        <v>0</v>
      </c>
      <c r="L113" s="30">
        <f t="shared" si="10"/>
        <v>1061</v>
      </c>
    </row>
    <row r="114" spans="1:12" s="5" customFormat="1" ht="18.75" customHeight="1">
      <c r="A114" s="69">
        <v>23</v>
      </c>
      <c r="B114" s="70" t="s">
        <v>46</v>
      </c>
      <c r="C114" s="40">
        <v>1373</v>
      </c>
      <c r="D114" s="68"/>
      <c r="E114" s="40">
        <v>774</v>
      </c>
      <c r="F114" s="44">
        <f t="shared" si="16"/>
        <v>56.37290604515659</v>
      </c>
      <c r="G114" s="40">
        <v>591</v>
      </c>
      <c r="H114" s="44">
        <f t="shared" si="17"/>
        <v>43.044428259286235</v>
      </c>
      <c r="I114" s="40">
        <v>8</v>
      </c>
      <c r="J114" s="44">
        <f t="shared" si="18"/>
        <v>0.58266569555717407</v>
      </c>
      <c r="L114" s="30">
        <f t="shared" si="10"/>
        <v>1373</v>
      </c>
    </row>
    <row r="115" spans="1:12" s="5" customFormat="1" ht="18.75" customHeight="1">
      <c r="A115" s="69">
        <v>24</v>
      </c>
      <c r="B115" s="70" t="s">
        <v>47</v>
      </c>
      <c r="C115" s="40">
        <v>1651</v>
      </c>
      <c r="D115" s="68"/>
      <c r="E115" s="40">
        <v>1018</v>
      </c>
      <c r="F115" s="44">
        <f t="shared" si="16"/>
        <v>61.659600242277399</v>
      </c>
      <c r="G115" s="40">
        <v>633</v>
      </c>
      <c r="H115" s="44">
        <f t="shared" si="17"/>
        <v>38.340399757722587</v>
      </c>
      <c r="I115" s="40"/>
      <c r="J115" s="44">
        <f t="shared" si="18"/>
        <v>0</v>
      </c>
      <c r="L115" s="30">
        <f t="shared" si="10"/>
        <v>1651</v>
      </c>
    </row>
    <row r="116" spans="1:12" s="5" customFormat="1" ht="18.75" customHeight="1">
      <c r="A116" s="69">
        <v>25</v>
      </c>
      <c r="B116" s="70" t="s">
        <v>48</v>
      </c>
      <c r="C116" s="40">
        <v>1524</v>
      </c>
      <c r="D116" s="68"/>
      <c r="E116" s="40">
        <v>886</v>
      </c>
      <c r="F116" s="44">
        <f t="shared" si="16"/>
        <v>58.136482939632543</v>
      </c>
      <c r="G116" s="40">
        <v>634</v>
      </c>
      <c r="H116" s="44">
        <f t="shared" si="17"/>
        <v>41.601049868766403</v>
      </c>
      <c r="I116" s="40">
        <v>4</v>
      </c>
      <c r="J116" s="44">
        <f t="shared" si="18"/>
        <v>0.26246719160104987</v>
      </c>
      <c r="L116" s="30">
        <f t="shared" si="10"/>
        <v>1524</v>
      </c>
    </row>
    <row r="117" spans="1:12" s="5" customFormat="1" ht="18.75" customHeight="1">
      <c r="A117" s="69">
        <v>26</v>
      </c>
      <c r="B117" s="70" t="s">
        <v>50</v>
      </c>
      <c r="C117" s="40">
        <v>1303</v>
      </c>
      <c r="D117" s="40"/>
      <c r="E117" s="40">
        <v>724</v>
      </c>
      <c r="F117" s="44">
        <f t="shared" si="16"/>
        <v>55.564082885648503</v>
      </c>
      <c r="G117" s="40">
        <v>561</v>
      </c>
      <c r="H117" s="44">
        <f t="shared" si="17"/>
        <v>43.054489639293941</v>
      </c>
      <c r="I117" s="40">
        <v>18</v>
      </c>
      <c r="J117" s="44">
        <f t="shared" si="18"/>
        <v>1.3814274750575595</v>
      </c>
      <c r="L117" s="30">
        <f t="shared" si="10"/>
        <v>1303</v>
      </c>
    </row>
    <row r="118" spans="1:12" s="5" customFormat="1" ht="18.75" customHeight="1">
      <c r="A118" s="69">
        <v>27</v>
      </c>
      <c r="B118" s="70" t="s">
        <v>52</v>
      </c>
      <c r="C118" s="40">
        <v>2665</v>
      </c>
      <c r="D118" s="68"/>
      <c r="E118" s="40">
        <v>2163</v>
      </c>
      <c r="F118" s="44">
        <f t="shared" si="16"/>
        <v>81.163227016885557</v>
      </c>
      <c r="G118" s="40">
        <v>502</v>
      </c>
      <c r="H118" s="44">
        <f t="shared" si="17"/>
        <v>18.836772983114447</v>
      </c>
      <c r="I118" s="40">
        <v>0</v>
      </c>
      <c r="J118" s="44">
        <f t="shared" si="18"/>
        <v>0</v>
      </c>
      <c r="L118" s="30">
        <f t="shared" si="10"/>
        <v>2665</v>
      </c>
    </row>
    <row r="119" spans="1:12" s="5" customFormat="1" ht="18.75" customHeight="1">
      <c r="A119" s="69">
        <v>28</v>
      </c>
      <c r="B119" s="70" t="s">
        <v>53</v>
      </c>
      <c r="C119" s="40">
        <v>2633</v>
      </c>
      <c r="D119" s="68"/>
      <c r="E119" s="40">
        <v>1754</v>
      </c>
      <c r="F119" s="44">
        <f t="shared" si="16"/>
        <v>66.616027345233576</v>
      </c>
      <c r="G119" s="40">
        <v>879</v>
      </c>
      <c r="H119" s="44">
        <f t="shared" si="17"/>
        <v>33.383972654766431</v>
      </c>
      <c r="I119" s="40">
        <v>0</v>
      </c>
      <c r="J119" s="44">
        <f t="shared" si="18"/>
        <v>0</v>
      </c>
      <c r="L119" s="30">
        <f t="shared" si="10"/>
        <v>2633</v>
      </c>
    </row>
    <row r="120" spans="1:12" s="5" customFormat="1" ht="18.75" customHeight="1">
      <c r="A120" s="69">
        <v>29</v>
      </c>
      <c r="B120" s="70" t="s">
        <v>54</v>
      </c>
      <c r="C120" s="40">
        <v>1871</v>
      </c>
      <c r="D120" s="68"/>
      <c r="E120" s="40">
        <v>1871</v>
      </c>
      <c r="F120" s="44">
        <f t="shared" si="16"/>
        <v>100</v>
      </c>
      <c r="G120" s="40"/>
      <c r="H120" s="44">
        <f t="shared" si="17"/>
        <v>0</v>
      </c>
      <c r="I120" s="40"/>
      <c r="J120" s="44">
        <f t="shared" si="18"/>
        <v>0</v>
      </c>
      <c r="L120" s="30">
        <f t="shared" si="10"/>
        <v>1871</v>
      </c>
    </row>
    <row r="121" spans="1:12" s="5" customFormat="1" ht="18.75" customHeight="1">
      <c r="A121" s="69">
        <v>30</v>
      </c>
      <c r="B121" s="70" t="s">
        <v>58</v>
      </c>
      <c r="C121" s="40">
        <v>1925</v>
      </c>
      <c r="D121" s="68"/>
      <c r="E121" s="40">
        <v>1416</v>
      </c>
      <c r="F121" s="44">
        <f t="shared" si="16"/>
        <v>73.558441558441558</v>
      </c>
      <c r="G121" s="40">
        <v>509</v>
      </c>
      <c r="H121" s="44">
        <f t="shared" si="17"/>
        <v>26.441558441558442</v>
      </c>
      <c r="I121" s="40">
        <v>0</v>
      </c>
      <c r="J121" s="44">
        <f t="shared" si="18"/>
        <v>0</v>
      </c>
      <c r="L121" s="30">
        <f t="shared" si="10"/>
        <v>1925</v>
      </c>
    </row>
    <row r="122" spans="1:12" s="5" customFormat="1" ht="18.75" customHeight="1">
      <c r="A122" s="69">
        <v>31</v>
      </c>
      <c r="B122" s="72" t="s">
        <v>55</v>
      </c>
      <c r="C122" s="40">
        <v>1896</v>
      </c>
      <c r="D122" s="68"/>
      <c r="E122" s="40">
        <v>1053</v>
      </c>
      <c r="F122" s="44">
        <f t="shared" si="16"/>
        <v>55.537974683544299</v>
      </c>
      <c r="G122" s="40">
        <v>826</v>
      </c>
      <c r="H122" s="44">
        <f t="shared" si="17"/>
        <v>43.565400843881854</v>
      </c>
      <c r="I122" s="40">
        <v>17</v>
      </c>
      <c r="J122" s="44">
        <f t="shared" si="18"/>
        <v>0.89662447257383959</v>
      </c>
      <c r="L122" s="30">
        <f t="shared" si="10"/>
        <v>1896</v>
      </c>
    </row>
    <row r="123" spans="1:12" s="5" customFormat="1" ht="18.75" customHeight="1">
      <c r="A123" s="69">
        <v>32</v>
      </c>
      <c r="B123" s="74" t="s">
        <v>56</v>
      </c>
      <c r="C123" s="40">
        <v>2321</v>
      </c>
      <c r="D123" s="68"/>
      <c r="E123" s="40">
        <v>1747</v>
      </c>
      <c r="F123" s="44">
        <f t="shared" si="16"/>
        <v>75.269280482550627</v>
      </c>
      <c r="G123" s="40">
        <v>574</v>
      </c>
      <c r="H123" s="44">
        <f t="shared" si="17"/>
        <v>24.730719517449373</v>
      </c>
      <c r="I123" s="40">
        <v>0</v>
      </c>
      <c r="J123" s="44">
        <f t="shared" si="18"/>
        <v>0</v>
      </c>
      <c r="L123" s="30">
        <f t="shared" si="10"/>
        <v>2321</v>
      </c>
    </row>
    <row r="124" spans="1:12" s="30" customFormat="1" ht="18.75" customHeight="1">
      <c r="A124" s="209" t="s">
        <v>156</v>
      </c>
      <c r="B124" s="210"/>
      <c r="C124" s="45">
        <f>SUM(C125:C128)</f>
        <v>346</v>
      </c>
      <c r="D124" s="45">
        <f t="shared" ref="D124" si="19">SUM(D125:D128)</f>
        <v>0</v>
      </c>
      <c r="E124" s="45">
        <f t="shared" ref="E124" si="20">SUM(E125:E128)</f>
        <v>258</v>
      </c>
      <c r="F124" s="46">
        <f t="shared" si="16"/>
        <v>74.566473988439313</v>
      </c>
      <c r="G124" s="45">
        <f t="shared" ref="G124" si="21">SUM(G125:G128)</f>
        <v>87</v>
      </c>
      <c r="H124" s="46">
        <f t="shared" si="17"/>
        <v>25.144508670520231</v>
      </c>
      <c r="I124" s="45">
        <f t="shared" ref="I124" si="22">SUM(I125:I128)</f>
        <v>1</v>
      </c>
      <c r="J124" s="46">
        <f t="shared" si="18"/>
        <v>0.28901734104046245</v>
      </c>
    </row>
    <row r="125" spans="1:12" s="5" customFormat="1" ht="18.75" customHeight="1">
      <c r="A125" s="26">
        <v>33</v>
      </c>
      <c r="B125" s="3" t="s">
        <v>62</v>
      </c>
      <c r="C125" s="51"/>
      <c r="D125" s="51"/>
      <c r="E125" s="51"/>
      <c r="F125" s="44" t="e">
        <f t="shared" si="16"/>
        <v>#DIV/0!</v>
      </c>
      <c r="G125" s="51"/>
      <c r="H125" s="44" t="e">
        <f t="shared" si="17"/>
        <v>#DIV/0!</v>
      </c>
      <c r="I125" s="51"/>
      <c r="J125" s="44" t="e">
        <f t="shared" si="18"/>
        <v>#DIV/0!</v>
      </c>
      <c r="L125" s="30">
        <f t="shared" si="10"/>
        <v>0</v>
      </c>
    </row>
    <row r="126" spans="1:12" s="5" customFormat="1" ht="18.75" customHeight="1">
      <c r="A126" s="26">
        <v>34</v>
      </c>
      <c r="B126" s="3" t="s">
        <v>61</v>
      </c>
      <c r="C126" s="51"/>
      <c r="D126" s="51"/>
      <c r="E126" s="51"/>
      <c r="F126" s="44" t="e">
        <f t="shared" si="16"/>
        <v>#DIV/0!</v>
      </c>
      <c r="G126" s="51"/>
      <c r="H126" s="44" t="e">
        <f t="shared" si="17"/>
        <v>#DIV/0!</v>
      </c>
      <c r="I126" s="51"/>
      <c r="J126" s="44" t="e">
        <f t="shared" si="18"/>
        <v>#DIV/0!</v>
      </c>
      <c r="L126" s="30">
        <f t="shared" si="10"/>
        <v>0</v>
      </c>
    </row>
    <row r="127" spans="1:12" s="5" customFormat="1" ht="18.75" customHeight="1">
      <c r="A127" s="26">
        <v>35</v>
      </c>
      <c r="B127" s="3" t="s">
        <v>60</v>
      </c>
      <c r="C127" s="51">
        <v>153</v>
      </c>
      <c r="D127" s="64"/>
      <c r="E127" s="51">
        <v>102</v>
      </c>
      <c r="F127" s="44">
        <f t="shared" si="16"/>
        <v>66.666666666666671</v>
      </c>
      <c r="G127" s="51">
        <v>51</v>
      </c>
      <c r="H127" s="44">
        <f t="shared" si="17"/>
        <v>33.333333333333336</v>
      </c>
      <c r="I127" s="51"/>
      <c r="J127" s="44">
        <f t="shared" si="18"/>
        <v>0</v>
      </c>
      <c r="L127" s="30">
        <f t="shared" si="10"/>
        <v>153</v>
      </c>
    </row>
    <row r="128" spans="1:12" s="5" customFormat="1" ht="18.75" customHeight="1">
      <c r="A128" s="2">
        <v>36</v>
      </c>
      <c r="B128" s="3" t="s">
        <v>59</v>
      </c>
      <c r="C128" s="57">
        <v>193</v>
      </c>
      <c r="D128" s="57"/>
      <c r="E128" s="57">
        <v>156</v>
      </c>
      <c r="F128" s="44">
        <f t="shared" si="16"/>
        <v>80.829015544041454</v>
      </c>
      <c r="G128" s="57">
        <v>36</v>
      </c>
      <c r="H128" s="44">
        <f t="shared" si="17"/>
        <v>18.652849740932645</v>
      </c>
      <c r="I128" s="57">
        <v>1</v>
      </c>
      <c r="J128" s="44">
        <f t="shared" si="18"/>
        <v>0.5181347150259068</v>
      </c>
      <c r="L128" s="30">
        <f t="shared" si="10"/>
        <v>193</v>
      </c>
    </row>
  </sheetData>
  <mergeCells count="30">
    <mergeCell ref="A3:J3"/>
    <mergeCell ref="A4:J4"/>
    <mergeCell ref="A6:A8"/>
    <mergeCell ref="B6:B8"/>
    <mergeCell ref="C6:C8"/>
    <mergeCell ref="D6:D8"/>
    <mergeCell ref="E6:J6"/>
    <mergeCell ref="E7:F7"/>
    <mergeCell ref="G7:H7"/>
    <mergeCell ref="I7:J7"/>
    <mergeCell ref="C47:C49"/>
    <mergeCell ref="E47:J47"/>
    <mergeCell ref="E48:F48"/>
    <mergeCell ref="G48:H48"/>
    <mergeCell ref="I48:J48"/>
    <mergeCell ref="C88:C90"/>
    <mergeCell ref="E88:J88"/>
    <mergeCell ref="E89:F89"/>
    <mergeCell ref="G89:H89"/>
    <mergeCell ref="I89:J89"/>
    <mergeCell ref="A124:B124"/>
    <mergeCell ref="A9:B9"/>
    <mergeCell ref="A50:B50"/>
    <mergeCell ref="A91:B91"/>
    <mergeCell ref="A88:A90"/>
    <mergeCell ref="B88:B90"/>
    <mergeCell ref="A47:A49"/>
    <mergeCell ref="B47:B49"/>
    <mergeCell ref="A42:B42"/>
    <mergeCell ref="A83:B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TOÁN-TV LỚP 1-5</vt:lpstr>
      <vt:lpstr>CHUNG CÁC MÔN</vt:lpstr>
      <vt:lpstr>TV</vt:lpstr>
      <vt:lpstr>TOÁN</vt:lpstr>
      <vt:lpstr>KHOA</vt:lpstr>
      <vt:lpstr>SỬ-ĐỊA</vt:lpstr>
      <vt:lpstr>TIẾNG ANH</vt:lpstr>
      <vt:lpstr>TIN HỌC</vt:lpstr>
      <vt:lpstr>NĂNG LỰC</vt:lpstr>
      <vt:lpstr>PHẨM CHẤT</vt:lpstr>
      <vt:lpstr>BƠI LỘI</vt:lpstr>
      <vt:lpstr>CHUYÊN ĐỀ</vt:lpstr>
      <vt:lpstr>'CHUNG CÁC MÔN'!Print_Titles</vt:lpstr>
      <vt:lpstr>'TOÁN-TV LỚP 1-5'!Print_Titles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</dc:creator>
  <cp:lastModifiedBy>thi</cp:lastModifiedBy>
  <cp:lastPrinted>2019-01-21T08:37:17Z</cp:lastPrinted>
  <dcterms:created xsi:type="dcterms:W3CDTF">2017-12-06T03:39:30Z</dcterms:created>
  <dcterms:modified xsi:type="dcterms:W3CDTF">2019-01-21T09:01:54Z</dcterms:modified>
</cp:coreProperties>
</file>